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 activeTab="2"/>
  </bookViews>
  <sheets>
    <sheet name="JUNHO 2021" sheetId="1" r:id="rId1"/>
    <sheet name="JULHO 2021" sheetId="2" r:id="rId2"/>
    <sheet name="AGOSTO 2021" sheetId="3" r:id="rId3"/>
  </sheets>
  <calcPr calcId="181029"/>
</workbook>
</file>

<file path=xl/calcChain.xml><?xml version="1.0" encoding="utf-8"?>
<calcChain xmlns="http://schemas.openxmlformats.org/spreadsheetml/2006/main">
  <c r="C193" i="1" l="1"/>
  <c r="C262" i="2"/>
  <c r="C261" i="2"/>
  <c r="C260" i="2"/>
  <c r="C192" i="1"/>
  <c r="C191" i="1"/>
  <c r="C262" i="3"/>
  <c r="F222" i="3"/>
  <c r="F181" i="3"/>
  <c r="F160" i="3"/>
  <c r="F127" i="3"/>
  <c r="F121" i="3"/>
  <c r="F106" i="3"/>
  <c r="F95" i="3"/>
  <c r="F81" i="3"/>
  <c r="F64" i="3"/>
  <c r="F230" i="2"/>
  <c r="F152" i="2"/>
  <c r="F147" i="2"/>
  <c r="F137" i="2"/>
  <c r="F115" i="2"/>
  <c r="F109" i="2"/>
  <c r="F156" i="1"/>
  <c r="E259" i="3"/>
  <c r="E235" i="2"/>
  <c r="E257" i="2" s="1"/>
  <c r="E188" i="1"/>
  <c r="E54" i="3"/>
  <c r="E86" i="2"/>
  <c r="E50" i="1"/>
  <c r="E35" i="3"/>
  <c r="D17" i="3"/>
  <c r="E33" i="2"/>
  <c r="D16" i="2"/>
  <c r="E31" i="1"/>
  <c r="F228" i="3" l="1"/>
  <c r="C263" i="3" s="1"/>
  <c r="C264" i="3" s="1"/>
  <c r="D11" i="1" l="1"/>
</calcChain>
</file>

<file path=xl/sharedStrings.xml><?xml version="1.0" encoding="utf-8"?>
<sst xmlns="http://schemas.openxmlformats.org/spreadsheetml/2006/main" count="1829" uniqueCount="902">
  <si>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</si>
  <si>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</si>
  <si>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</si>
  <si>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</si>
  <si>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</si>
  <si>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</si>
  <si>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</si>
  <si>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</si>
  <si>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</si>
  <si>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</si>
  <si>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</si>
  <si>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</si>
  <si>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</si>
  <si>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ESPECIFICAÇÃO DO DOCUMENTO FISCAL (3)</t>
  </si>
  <si>
    <t>CREDOR</t>
  </si>
  <si>
    <t>NATUREZA DAS DESPESAS  RESUMIDAMENTE</t>
  </si>
  <si>
    <t>VALOR ($)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</si>
  <si>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</si>
  <si>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</si>
  <si>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</si>
  <si>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</si>
  <si>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</si>
  <si>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</si>
  <si>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Total de Receita</t>
  </si>
  <si>
    <t>Total de Despesas</t>
  </si>
  <si>
    <t>Resultante</t>
  </si>
  <si>
    <t xml:space="preserve">ESPECIFICAÇÃO DO DOCUMENTO FISCAL </t>
  </si>
  <si>
    <t>ESPECIFICAÇÃO DO DOCUMENTO FISCAL</t>
  </si>
  <si>
    <t>Despesas pagas com a verba "Subvenção"</t>
  </si>
  <si>
    <t>x'</t>
  </si>
  <si>
    <t>NF 201</t>
  </si>
  <si>
    <t xml:space="preserve">PEQUENO PRINCIPE MEDICINA INFANTIL LTDA </t>
  </si>
  <si>
    <t>SERVIÇOS MEDICOS  PRESTADO</t>
  </si>
  <si>
    <t>NF 1535</t>
  </si>
  <si>
    <t>CROCO MEDICINA LTDA</t>
  </si>
  <si>
    <t>NF 501</t>
  </si>
  <si>
    <t>SOARES E OTACILIO ATIVIDADES MEDICAS LTDA</t>
  </si>
  <si>
    <t>NF 747</t>
  </si>
  <si>
    <t>ASSOC. SOROCABANA DE ANESTESIOLOGIA LTDA</t>
  </si>
  <si>
    <t>SERVIÇOS MEDICOS  PRESTADO ANESTESIOLOGIA</t>
  </si>
  <si>
    <t>DARF 5952</t>
  </si>
  <si>
    <t>SECRETARIA DA RECEITA FEDERAL</t>
  </si>
  <si>
    <t>CSRF NF 501 SOARES E OTACILIO ATV MEDICAS LTDA</t>
  </si>
  <si>
    <t>CSRF NF 1535 CROCO</t>
  </si>
  <si>
    <t>CSRF NF 201 PEQ PRINCIPE MED INFANTIL LTDA</t>
  </si>
  <si>
    <t>CSRF NF 747 ASSOC SOROCABANA</t>
  </si>
  <si>
    <t>DARF 1708</t>
  </si>
  <si>
    <t>IRRF NF 201 PEQ PRINCIPE</t>
  </si>
  <si>
    <t xml:space="preserve">IRRF NF 747  ASSOC SOROCABANA </t>
  </si>
  <si>
    <t xml:space="preserve">IRRF NF 501 SOARES E OTACILIO </t>
  </si>
  <si>
    <t>IRRF NF 1535 CROCO MEDICINA</t>
  </si>
  <si>
    <t>NF 495</t>
  </si>
  <si>
    <t>SOARES E OTACILIO ATIVIDADES MEDICINAIS LTDA</t>
  </si>
  <si>
    <t xml:space="preserve">SERVIÇOS MEDICO PRESTADO </t>
  </si>
  <si>
    <t>NF 199</t>
  </si>
  <si>
    <t>PEQUENO PRINCIPE MEDICINA INF LTDA</t>
  </si>
  <si>
    <t>NF 1502</t>
  </si>
  <si>
    <t>SERV MED CONTROLE DE INFECÇÃO HOSPITALAR</t>
  </si>
  <si>
    <t>NF 739</t>
  </si>
  <si>
    <t>ASSOCIAÇÃO SOROC DE ANESTESIOLOGIA</t>
  </si>
  <si>
    <t>SERV MED PRESTAD ANESTESIOLOGIA</t>
  </si>
  <si>
    <t>SECRETARIA DA RECEITA FERDERAL</t>
  </si>
  <si>
    <t>CSRF NF 495 SOARES E OTACILIO SERV MED PREST MATERNIDADE</t>
  </si>
  <si>
    <t>CSRF NF 1502 CROCO SERVIÇO MEDICO PRESTADO - MATERNIDADE</t>
  </si>
  <si>
    <t>CRFS NF 199 PEQ PRINCIPE SERVIÇO MEDICO PRESTADO - MATERNIDADE</t>
  </si>
  <si>
    <t>CSRF NF 739 SERVIÇO MED  PREST ASSOC SOROCABANA - MATERNIDADE</t>
  </si>
  <si>
    <t>IRRF  NF 495 SOARES E OTACILIO SERVIÇO MED PRESTADO - MATERNIDADE</t>
  </si>
  <si>
    <t xml:space="preserve">IRRF NF 1502 CROCO  SERV MED PRESTADOS </t>
  </si>
  <si>
    <t>IRRF  NF 199 PEQUENO PRINCIPE  SERV MED PRESTADO - MATERNIDADE</t>
  </si>
  <si>
    <t>IRRF NF 739 ASSOCIAÇÃO SOROCABANA  SERV MED PRESTADO - MATERIDADE</t>
  </si>
  <si>
    <t>NF 200</t>
  </si>
  <si>
    <t>PEQUENO PRINCIPE MED INFANTIL</t>
  </si>
  <si>
    <t>SERVIÇO MEDICO PRESTADO - MEDICINA INFANTIL</t>
  </si>
  <si>
    <t>NF 1520</t>
  </si>
  <si>
    <t>SERVIÇO MEDICMEDICINA LTDA</t>
  </si>
  <si>
    <t>NF 743</t>
  </si>
  <si>
    <t>SERVIÇO MEDICO ASSOC ANESTESIOLOGIA LTDA</t>
  </si>
  <si>
    <t>NF 498</t>
  </si>
  <si>
    <t>SOARES E OTALICIO ATIVIDADES MEDICAS LTDA</t>
  </si>
  <si>
    <t>ATIVIDADES MEDICAS</t>
  </si>
  <si>
    <t>CSRF NF 498 SOARES E OTACILIO</t>
  </si>
  <si>
    <t xml:space="preserve">IRRF NF 743 ASSOC SOROC </t>
  </si>
  <si>
    <t>CSRF NF 1520 CROCO</t>
  </si>
  <si>
    <t xml:space="preserve">CSRF NF 200 PEQ PRINCIPE </t>
  </si>
  <si>
    <t>CSRF NF 743 ASSOC SOROCABANA</t>
  </si>
  <si>
    <t>IRRF NF 498 SOARES E OTACILIO</t>
  </si>
  <si>
    <t>IRRF NF 1520 CROCO</t>
  </si>
  <si>
    <t>IRFF 200 PEQ PRINCIPE</t>
  </si>
  <si>
    <t>FOLHA DE PGTO</t>
  </si>
  <si>
    <t xml:space="preserve">PAGTO SALÁRIO CEF </t>
  </si>
  <si>
    <t>SALÁRIO</t>
  </si>
  <si>
    <t xml:space="preserve"> FGTS</t>
  </si>
  <si>
    <t>GUIA DE RECOLHIMENTO DE FGTS</t>
  </si>
  <si>
    <t>FGTS SOBRE FOLHA MÊS 05/2021</t>
  </si>
  <si>
    <t>GPS 2305</t>
  </si>
  <si>
    <t>GUIA DA PREVIDENCIA SOCIAL</t>
  </si>
  <si>
    <t>PAGTO INSS  COMP 05/2021</t>
  </si>
  <si>
    <t>NF 560 2 DE 6 PARC</t>
  </si>
  <si>
    <t>MATERIAL MED  E PRODUTOS MED</t>
  </si>
  <si>
    <t>MATERIAL HOSPITALAR</t>
  </si>
  <si>
    <t>NF 946</t>
  </si>
  <si>
    <t>MATERIAL HOSPITALAR E MEDICAMENTOS</t>
  </si>
  <si>
    <t>NF 120817</t>
  </si>
  <si>
    <t>CIRURGICA OLIMPIO LTDA</t>
  </si>
  <si>
    <t>MEDICAMENTOS</t>
  </si>
  <si>
    <t>NF 669044</t>
  </si>
  <si>
    <t>ABATEDOURO  DE AVES IDEAL LTDA</t>
  </si>
  <si>
    <t>PRODUTOS ALIMENTICIO</t>
  </si>
  <si>
    <t>NF 622</t>
  </si>
  <si>
    <t>ROBERTO LEITE DE ANDRADE ME</t>
  </si>
  <si>
    <t>NF 762</t>
  </si>
  <si>
    <t>BISTECÃO SALTO DE PIR  COMERCIO DE CARNES LTDA</t>
  </si>
  <si>
    <t>ALIMENTOS</t>
  </si>
  <si>
    <t>NF 156496 PARC 3DE 3</t>
  </si>
  <si>
    <t>DUPRATI HOSPITALAR  COMERCIO DE IMPORTAÇÃO E EXPORTA</t>
  </si>
  <si>
    <t>NF 1478</t>
  </si>
  <si>
    <t>MESSER GASES LTDA</t>
  </si>
  <si>
    <t>NF 43310</t>
  </si>
  <si>
    <t>MULT MED EQUIPAMENTOS HOSPITALARES LTDA</t>
  </si>
  <si>
    <t>NF 1057</t>
  </si>
  <si>
    <t>FLEX CLEAN LAVANDERIA LTDA ME</t>
  </si>
  <si>
    <t>SERVIÇOS DE LAVANDERIA</t>
  </si>
  <si>
    <t>PGTO MENSAL 05/2021</t>
  </si>
  <si>
    <t>SINDICATO DOS TEC E AUX EM RADIO</t>
  </si>
  <si>
    <t>MENSALIDADE ASSOCIATIVA  COMPT.05/2021</t>
  </si>
  <si>
    <t>NF 808</t>
  </si>
  <si>
    <t>MATERIAL  HOSPITALAR</t>
  </si>
  <si>
    <t>NF 48445</t>
  </si>
  <si>
    <t>ATIVA COMERCIAL HOSPITALAR LTDA</t>
  </si>
  <si>
    <t>NF 244366</t>
  </si>
  <si>
    <t>CRISMED COMERCIAL HOSPITALAR LTDA</t>
  </si>
  <si>
    <t>NF 471</t>
  </si>
  <si>
    <t>LABCENTER DIAGNOSTICOS INTEGRADOS EIRELI</t>
  </si>
  <si>
    <t>SERVIÇOS LABORATORIAIS PRESTADOS</t>
  </si>
  <si>
    <t>NF 1180852</t>
  </si>
  <si>
    <t>NF 670015</t>
  </si>
  <si>
    <t>PRODUTO ALIMENTICIO</t>
  </si>
  <si>
    <t>NF 176251</t>
  </si>
  <si>
    <t>NF  410</t>
  </si>
  <si>
    <t>DELA FESTAS LTDA ME</t>
  </si>
  <si>
    <t>DESCARTÁVEL</t>
  </si>
  <si>
    <t>NF 69</t>
  </si>
  <si>
    <t>CORSIMAMED SERVIÇOS MEDICOS LTDA</t>
  </si>
  <si>
    <t>SERVIÇOS MEDICOS PRESTADOS</t>
  </si>
  <si>
    <t>FATURA 795</t>
  </si>
  <si>
    <t>SOLUÇÃO MEDICA</t>
  </si>
  <si>
    <t>SERVIÇOS DE IMPRESSÃO DOS EXAMES</t>
  </si>
  <si>
    <t>NF 3940</t>
  </si>
  <si>
    <t>NF 209086</t>
  </si>
  <si>
    <t>SUPERMED COMERCIO E IMPORTAÇÃO  DE PROD MED E HOSP</t>
  </si>
  <si>
    <t>VIVO</t>
  </si>
  <si>
    <t>PAGAMENTO TELEF ORTOPEDIA</t>
  </si>
  <si>
    <t>TELEFONE ORTOPEDIA</t>
  </si>
  <si>
    <t>NF 788</t>
  </si>
  <si>
    <t>DUAMUTEF SERVIÇOS MEDICOS DIAG LTDA</t>
  </si>
  <si>
    <t>NF 230</t>
  </si>
  <si>
    <t>FAMIMED MEDICOS ASSOCIADOS LTDA</t>
  </si>
  <si>
    <t>SERVIÇOS MEDICOS AMBULATORIAIS</t>
  </si>
  <si>
    <t>NF 1503</t>
  </si>
  <si>
    <t>CROCO  MEDICINA LTDA</t>
  </si>
  <si>
    <t>DIRETORIA CLINICA</t>
  </si>
  <si>
    <t>NF 103</t>
  </si>
  <si>
    <t>SADI LANZARINI JUNIOR</t>
  </si>
  <si>
    <t>SERVIÇOS PRESTSDOS PELO SÓCIO EM PSIQUIATRIA NO PERÍODO DE 05/2021</t>
  </si>
  <si>
    <t>NF 4980</t>
  </si>
  <si>
    <t>DAPROTEC EQUIP MEDICOS E HOSP LTDA</t>
  </si>
  <si>
    <t>NF 1417</t>
  </si>
  <si>
    <t>NF 77320</t>
  </si>
  <si>
    <t>MEDICAMENTAL HOSPITALAR LTDA</t>
  </si>
  <si>
    <t>HOLERIT</t>
  </si>
  <si>
    <t>DEB SALARIO</t>
  </si>
  <si>
    <t>PAGTO SALARIO</t>
  </si>
  <si>
    <t>NF 1230958</t>
  </si>
  <si>
    <t>SERVMED  COMERCIAL LTDA</t>
  </si>
  <si>
    <t>PGTO TEL</t>
  </si>
  <si>
    <t xml:space="preserve">PAGTO TELEFONE </t>
  </si>
  <si>
    <t>PGTO TEL OPERADORA VIVO</t>
  </si>
  <si>
    <t>NF 2552</t>
  </si>
  <si>
    <t>BEDULLI MATERIAIS  P CONSTRUÇÃO</t>
  </si>
  <si>
    <t>MATERIAIS  PARA MANUTENÇÃO</t>
  </si>
  <si>
    <t>NF 697</t>
  </si>
  <si>
    <t>FUTURA COM PROD MEDICOS LTDA</t>
  </si>
  <si>
    <t>NF 1524</t>
  </si>
  <si>
    <t>ENDOCLIN ASSOCIADOS S/S LTDA</t>
  </si>
  <si>
    <t>CHAN TZU CHIEN</t>
  </si>
  <si>
    <t>SERVIÇOS MEDICO PRESTADOS</t>
  </si>
  <si>
    <t xml:space="preserve">NF 185 </t>
  </si>
  <si>
    <t xml:space="preserve">NF 186 </t>
  </si>
  <si>
    <t>NF187</t>
  </si>
  <si>
    <t>NF 122</t>
  </si>
  <si>
    <t>CONSERT LAR LTDA</t>
  </si>
  <si>
    <t>NF 3010</t>
  </si>
  <si>
    <t>KI ALIMENTOS C A E G LTDA ME</t>
  </si>
  <si>
    <t>PRDUTOS ALIMENTICIOS</t>
  </si>
  <si>
    <t>NF672212</t>
  </si>
  <si>
    <t>NF 35213</t>
  </si>
  <si>
    <t xml:space="preserve">BCR COM DE PROD NUTRICIONAIS </t>
  </si>
  <si>
    <t>SUPRIMENTOS ALIMENTICIOS</t>
  </si>
  <si>
    <t>NF 4612</t>
  </si>
  <si>
    <t>A M E  ATEND DE MEDIC ESPECIAIS</t>
  </si>
  <si>
    <t>IRRF  NF 1487  CROCO 05 2021 / MAC</t>
  </si>
  <si>
    <t xml:space="preserve">IRRF NF 37235 WARELINE REF 05 2021 / MAC </t>
  </si>
  <si>
    <t>IRRF NF 481 SOUZA E SANCHES REF  05 2021 / MAC</t>
  </si>
  <si>
    <t>IRRF NF 274239 SIMPRO REF 05 2021 MAC</t>
  </si>
  <si>
    <t>CSRF NF 274239 SIMPRO REF  05 2021</t>
  </si>
  <si>
    <t>IRRF NF 230  FAMMED REF 05 2021 MAC</t>
  </si>
  <si>
    <t>DARF  5952</t>
  </si>
  <si>
    <t>CRSF  NF 429417 SAGE BRASIL REF 05 2021</t>
  </si>
  <si>
    <t>CSRF NF 995 MRC REF 05 2021  MAC</t>
  </si>
  <si>
    <t>DARF 0561</t>
  </si>
  <si>
    <t xml:space="preserve">IRRF  RECISAO CONTRATUAL </t>
  </si>
  <si>
    <t>CSRF NF 1487 CROCO MEDICINA REF 05 2021 MAC</t>
  </si>
  <si>
    <t xml:space="preserve">CSRF NF 230  FAMMED REF 05/2021 MAC </t>
  </si>
  <si>
    <t xml:space="preserve">CRSF NFV 481  SOUZA E SANCHES REF 05 2021  MAC </t>
  </si>
  <si>
    <t>CSRF NF 37540  WARELINE  REF 05 2021  MAC</t>
  </si>
  <si>
    <t>CSRF NF 37235 WARELINE REF 05 2021  MAC</t>
  </si>
  <si>
    <t>CSRF NF 37529 WARELINE REF 05 2021 MAC</t>
  </si>
  <si>
    <t>CRSF NF 1745  A R NEURO REF 05 2021 MAC</t>
  </si>
  <si>
    <t>CRSF NF 788  DUAMUTEF REF 05 2021 MAC</t>
  </si>
  <si>
    <t>CSRF NF 2619  CLINICA MAIS REF 05 2021 MAC</t>
  </si>
  <si>
    <t>IRRF NF 37529 WARELINE REF 05 2021 MAC</t>
  </si>
  <si>
    <t>IRRF NF 1745 A R  NEURO REF 05 2021 MAC</t>
  </si>
  <si>
    <t>IRRF NF 788  DUAMUTEF RE 05 2021 MAC</t>
  </si>
  <si>
    <t>IRRF NF 2619 CLINICA MAIS REF 05 2021 MAC</t>
  </si>
  <si>
    <t>IRRF NF 995  MRC  REF 05 2021  MAC</t>
  </si>
  <si>
    <t>NF 7371</t>
  </si>
  <si>
    <t>MIRANDA E ARRIBAMAR LTDA</t>
  </si>
  <si>
    <t>NF 1481</t>
  </si>
  <si>
    <t>GASTROMED CLINICA LTDA</t>
  </si>
  <si>
    <t>NF 51</t>
  </si>
  <si>
    <t>DENISSON  JOSE DA MOTA EIRELI</t>
  </si>
  <si>
    <t>SERVIÇO MEDICO PRESTADO PLANTAO UTI NEONATAL</t>
  </si>
  <si>
    <t>NF 2635</t>
  </si>
  <si>
    <t xml:space="preserve">CLINICA MAIS LTDA </t>
  </si>
  <si>
    <t xml:space="preserve">SERVIÇO  MEDICO PRESTADO </t>
  </si>
  <si>
    <t>NF 1003</t>
  </si>
  <si>
    <t>MRC SERVICOS MEDICOS LTDA</t>
  </si>
  <si>
    <t xml:space="preserve">SERVIÇO MEDICO PRESTADO </t>
  </si>
  <si>
    <t>NF 802</t>
  </si>
  <si>
    <t>CLINICA SIRURGICA BENEDETTI EIRELI</t>
  </si>
  <si>
    <t>SERVIÇO MEDICO PRESTADO</t>
  </si>
  <si>
    <t>NF 172</t>
  </si>
  <si>
    <t>YJ  MEDICAL SERVICES LTDA</t>
  </si>
  <si>
    <t>SERV MED PREST AMBULATORIO DO CONV  05/2021</t>
  </si>
  <si>
    <t>ENVIO TED</t>
  </si>
  <si>
    <t xml:space="preserve">JOSE DOS SANTOS RODAS </t>
  </si>
  <si>
    <t>REFERENTE PENSAO ALIMENTICIA REF MÊS 5</t>
  </si>
  <si>
    <t>NF 6034</t>
  </si>
  <si>
    <t>MAXXI SOLUTIONS INFORMATICA LTDA</t>
  </si>
  <si>
    <t xml:space="preserve"> MAUTENÇÃO INFORMATICA (PEÇA) </t>
  </si>
  <si>
    <t>NF 16515967</t>
  </si>
  <si>
    <t>INTERMEDICA  SISTEMA DE SAUDE AS</t>
  </si>
  <si>
    <t>CONVENIO FUNCIONARIOS REF MÊS 5</t>
  </si>
  <si>
    <t>NF 2457</t>
  </si>
  <si>
    <t>RUSSO PROF DA SAUDE ASSOC LTDA</t>
  </si>
  <si>
    <t>NF 494</t>
  </si>
  <si>
    <t>SOUZA A SANCHES SERV MED GINEC E ORT LTDA</t>
  </si>
  <si>
    <t>SERV MED PREST PELO SOCIO EM GINEC 05 2021</t>
  </si>
  <si>
    <t>NF 37923</t>
  </si>
  <si>
    <t>WARELINE DO BRASIL DESENV DE SOTWARE LTDA</t>
  </si>
  <si>
    <t>SUPORTE TECNICO E MANUTENÇÃO DE PROGRAMA</t>
  </si>
  <si>
    <t>NF 84941841</t>
  </si>
  <si>
    <t>INDENIZAÇÃO-NÃO DEVOLUÇÃO CILINDRO</t>
  </si>
  <si>
    <t>NF 84948404</t>
  </si>
  <si>
    <t>LOCAÇAO TQ CRIOG 13-VCSP-15 LOX</t>
  </si>
  <si>
    <t>NF 84948403</t>
  </si>
  <si>
    <t xml:space="preserve">LOCAÇÃO  CILINDRO OXIGENIO </t>
  </si>
  <si>
    <t>NF 4972</t>
  </si>
  <si>
    <t>CIA ULTRAGAZ S A</t>
  </si>
  <si>
    <t>GAZ  GLP</t>
  </si>
  <si>
    <t>NF 35338</t>
  </si>
  <si>
    <t>SUMPRIMENTO ALIMENTAR</t>
  </si>
  <si>
    <t>PATO MULTA RESCISORIA</t>
  </si>
  <si>
    <t>CAIXA ECONOMICA FEDERAL</t>
  </si>
  <si>
    <t>RECOLHIMENTO FGTS MILTON GASPAR</t>
  </si>
  <si>
    <t>FATURA 16925354</t>
  </si>
  <si>
    <t>FARMA PONTE AD DE CONV</t>
  </si>
  <si>
    <t>CONVENIO FARMACEUTICO FUNCIONARIOS REF MÊS 5</t>
  </si>
  <si>
    <t>NF 305</t>
  </si>
  <si>
    <t>MCR3 COMERCIAL FARMACEUTICA LTDA</t>
  </si>
  <si>
    <t>MEDICAMENTOS / material</t>
  </si>
  <si>
    <t>NF 18567</t>
  </si>
  <si>
    <t>DD SANE</t>
  </si>
  <si>
    <t>MANEJO INTEGRADO DE PRAGAS</t>
  </si>
  <si>
    <t>NF 3036</t>
  </si>
  <si>
    <t>NF 3396</t>
  </si>
  <si>
    <t>FOX SUPRIMENTOS PSRS INFORM</t>
  </si>
  <si>
    <t>MATERIAL DE CONSUMO (ETIQUETA)</t>
  </si>
  <si>
    <t>FOLHA DE PAGTO</t>
  </si>
  <si>
    <t>PAGTO SALARIO CEF</t>
  </si>
  <si>
    <t>SALARIO</t>
  </si>
  <si>
    <t>NF 43406</t>
  </si>
  <si>
    <t>NF 79177</t>
  </si>
  <si>
    <t>FUTURA COM E PROD MEDICOS</t>
  </si>
  <si>
    <t>NF 119</t>
  </si>
  <si>
    <t>INSTITUTO MEDICO SOUZA MARCHETTI LTDA</t>
  </si>
  <si>
    <t xml:space="preserve">SERVIÇO MEDICO / CLINICO PRESTADO </t>
  </si>
  <si>
    <t>NF 676136</t>
  </si>
  <si>
    <t>ABATEDOURO DE AVES IDEAL LTDA</t>
  </si>
  <si>
    <t>PRODUTOS ALIMENTICIOS</t>
  </si>
  <si>
    <t>NF 660</t>
  </si>
  <si>
    <t>DANIELA APARECIDA MARCOLINA DA CRUZ POSSIDONIO</t>
  </si>
  <si>
    <t>PRESTAÇÃO DE SERVIÇO CONTABIL</t>
  </si>
  <si>
    <t>NF 2344</t>
  </si>
  <si>
    <t>OLIVEIRA E IAUCH DISTRIBUIÇÃO  GAS LTDA</t>
  </si>
  <si>
    <t>NF 7436</t>
  </si>
  <si>
    <t xml:space="preserve">MIRANDA E ARRIBAMAR LTDA </t>
  </si>
  <si>
    <t>NF 1083</t>
  </si>
  <si>
    <t xml:space="preserve">FLEX CLEAN LAVANDERIA LTDA ME </t>
  </si>
  <si>
    <t>SERVIÇO PRESTADO LAVANDERIA</t>
  </si>
  <si>
    <t>NF 4580</t>
  </si>
  <si>
    <t>A M E ATENDIMENTO MATERIAIS HOSP LTDA</t>
  </si>
  <si>
    <t>NF 3378</t>
  </si>
  <si>
    <t>CASA DO ELETRICISTA</t>
  </si>
  <si>
    <t>MATERIAIS PARA MANUT (OBRAS)</t>
  </si>
  <si>
    <t>NF 58232</t>
  </si>
  <si>
    <t>SAMAPI PRODUTOS HOSPITALARES LTDA</t>
  </si>
  <si>
    <t>NF 284026</t>
  </si>
  <si>
    <t xml:space="preserve">HDL LOGISTICA HOSPITALAR LTDA </t>
  </si>
  <si>
    <t>NF 285049</t>
  </si>
  <si>
    <t>NF 287158</t>
  </si>
  <si>
    <t>NF 16550</t>
  </si>
  <si>
    <t>NF 287156</t>
  </si>
  <si>
    <t>NF 286035</t>
  </si>
  <si>
    <t>MEDICAMENTOS -  NF VALOR R$ 762,00 - R$168,00 ABATIMENTO</t>
  </si>
  <si>
    <t>NF 284274</t>
  </si>
  <si>
    <t>MANFRIM &amp; MANFRIM REPRESENTAÇOES LTDA</t>
  </si>
  <si>
    <t xml:space="preserve">NF 10738 </t>
  </si>
  <si>
    <t>OUTROS MATERIAIS DECONSUMO</t>
  </si>
  <si>
    <t>NF 10803</t>
  </si>
  <si>
    <t>NF 10802</t>
  </si>
  <si>
    <t>NF 10890</t>
  </si>
  <si>
    <t>NF 10976</t>
  </si>
  <si>
    <t xml:space="preserve">LUIZ CARLOS MANFRIM JUNIOR SOROCABA - ME </t>
  </si>
  <si>
    <t>NF 81140</t>
  </si>
  <si>
    <t>NF 81148</t>
  </si>
  <si>
    <t>NF 81193</t>
  </si>
  <si>
    <t>NF 81256</t>
  </si>
  <si>
    <t>NF 81331</t>
  </si>
  <si>
    <t>NF 807</t>
  </si>
  <si>
    <t xml:space="preserve">SOLUÇÃO MEDICA </t>
  </si>
  <si>
    <t>IMPRESSÃO DE EXAME OUTROS SERVIÇOS DE TERCEIRO (LOCAÇÃO DE DIGITALIZADOR DE IMAGENS E IMPRESSORA LASER)</t>
  </si>
  <si>
    <t>NF 1181996</t>
  </si>
  <si>
    <t>DUPATRI HOSPITALAR COMERCIO E IMPORTAÇÃO E EXPORTAÇÃO</t>
  </si>
  <si>
    <t xml:space="preserve">MEDICAMENTOS </t>
  </si>
  <si>
    <t>NF 1182497</t>
  </si>
  <si>
    <t>NF 1183008</t>
  </si>
  <si>
    <t>NF 21184344</t>
  </si>
  <si>
    <t>NF 180451</t>
  </si>
  <si>
    <t>NF 21185972</t>
  </si>
  <si>
    <t>NF 1185977</t>
  </si>
  <si>
    <t>NF 16572</t>
  </si>
  <si>
    <t>NF 2863571</t>
  </si>
  <si>
    <t>NF 173641</t>
  </si>
  <si>
    <t>NF 2882221</t>
  </si>
  <si>
    <t>NF 2865071</t>
  </si>
  <si>
    <t>NF 2884671</t>
  </si>
  <si>
    <t>MATERIAL  HOSPITALAR E MEDICAMENTOS</t>
  </si>
  <si>
    <t>NF 71</t>
  </si>
  <si>
    <t>DC FREITAS SOCIEDADE DE ADVOGADOS</t>
  </si>
  <si>
    <t>PRESTAÇÃO DE SERVIÇOS ACESSORIA JUR (OUTROS SERV TERCEIRO)</t>
  </si>
  <si>
    <t>NF 4399</t>
  </si>
  <si>
    <t>DAPROTEC EQUIP MEDICOS HOSPITALARESLTDA</t>
  </si>
  <si>
    <t>EQUIPAMENTOS MEDICOS HOSP (OUTOS SERV TERC)</t>
  </si>
  <si>
    <t>COMERCIAL CIRURGICA RIOCLARENCE</t>
  </si>
  <si>
    <t>NF 1435816</t>
  </si>
  <si>
    <t>NF 1439973</t>
  </si>
  <si>
    <t>NF 1439978</t>
  </si>
  <si>
    <t>NF 1437502</t>
  </si>
  <si>
    <t>NF 1435941</t>
  </si>
  <si>
    <t>MATERIAL HOSPITALAR PARCELA 1 DE 2</t>
  </si>
  <si>
    <t>NF 1437541</t>
  </si>
  <si>
    <t>MEDICAMENTOS PARCELA 1 DE 2</t>
  </si>
  <si>
    <t>NF 1435958</t>
  </si>
  <si>
    <t>NF 1435178</t>
  </si>
  <si>
    <t>B2 T MAQUINAS E FERRAMENTAS LTDA</t>
  </si>
  <si>
    <t>NF 3716</t>
  </si>
  <si>
    <t>NF 4114</t>
  </si>
  <si>
    <t>NF 3852</t>
  </si>
  <si>
    <t xml:space="preserve">MATERIAL HOSPITALAR PAGTO DE 50% DA PARCELA 2 DA 2 </t>
  </si>
  <si>
    <t>NF 3754</t>
  </si>
  <si>
    <t>NF 70</t>
  </si>
  <si>
    <t>DELA FESTAS LTDA</t>
  </si>
  <si>
    <t>NF 428</t>
  </si>
  <si>
    <t>OUTROS MATERIAIS DECONSUMO PAGTO DE 50% PARC 1 DE 2</t>
  </si>
  <si>
    <t>NF 419</t>
  </si>
  <si>
    <t>NF 413</t>
  </si>
  <si>
    <t>NF 434</t>
  </si>
  <si>
    <t>NF 442</t>
  </si>
  <si>
    <t>NF 445</t>
  </si>
  <si>
    <t>NF 3539</t>
  </si>
  <si>
    <t xml:space="preserve">BIOTECH BRASIL </t>
  </si>
  <si>
    <t>NF 767 BOL PAGO COM JUROS</t>
  </si>
  <si>
    <t xml:space="preserve">BISTECAO SALTO DE PIRAPORA </t>
  </si>
  <si>
    <t>FALTA NF</t>
  </si>
  <si>
    <t>SINDI UN DOS TRAB EM ESTABECIMENTO SERV SAUDE SOR E REG</t>
  </si>
  <si>
    <t>CONVENIO FUNCIONARIOS (REC HUMANOS)</t>
  </si>
  <si>
    <t>NF 076 360</t>
  </si>
  <si>
    <t>MEDICAMENTAL HOSPITALAR</t>
  </si>
  <si>
    <t>MEDICAMENTOS  PARCELA 1 DE 2</t>
  </si>
  <si>
    <t>NF 677948</t>
  </si>
  <si>
    <t>NF 1783</t>
  </si>
  <si>
    <t>A R NEURO SERVIÇOS DE MEDICINA ESPEC LTDA</t>
  </si>
  <si>
    <t>NF 1521</t>
  </si>
  <si>
    <t>SERVIÇO MEDICO / CLINICO PRESTADO - DIRETORIA CLINICA</t>
  </si>
  <si>
    <t xml:space="preserve">NF 115 </t>
  </si>
  <si>
    <t>NF 234</t>
  </si>
  <si>
    <t>SERVIÇOS MEDICOS AMBULATORIAIS LTDA</t>
  </si>
  <si>
    <t>NF 545</t>
  </si>
  <si>
    <t>LABCENTER DIAGNOSTICOS INT EIRELI</t>
  </si>
  <si>
    <t>SERVIÇOS MEDICO-LABORATORIAIS PRESTADO</t>
  </si>
  <si>
    <t xml:space="preserve">DUAMUTEF SERVIÇOS MEDICOS DIAG LTDA </t>
  </si>
  <si>
    <t>SERVIÇOS MEDICOS PRESTADO</t>
  </si>
  <si>
    <t>NF 2645</t>
  </si>
  <si>
    <t>CLINICA MAIS LTDA</t>
  </si>
  <si>
    <t>SERVIÇOS MEDICO PRESTADO</t>
  </si>
  <si>
    <t>NF 52</t>
  </si>
  <si>
    <t>DENISSON JOSE DA MOTA EIRELI</t>
  </si>
  <si>
    <t>SERVIÇOS MEDICO PLANTAO UTI NEO NATAL</t>
  </si>
  <si>
    <t>NF 1007</t>
  </si>
  <si>
    <t>MRC SERVIÇOS MEDICO LTDA</t>
  </si>
  <si>
    <t>NF 176</t>
  </si>
  <si>
    <t>YJ MEDICAMENTAL SERVICES LTDA</t>
  </si>
  <si>
    <t>SERVIÇOS MEDICO PRESTADO AMBULATORIO DO CONVENIO</t>
  </si>
  <si>
    <t>NF 1533</t>
  </si>
  <si>
    <t xml:space="preserve">SRVIÇOS MEDICO PRESTADO </t>
  </si>
  <si>
    <t>NF 2482</t>
  </si>
  <si>
    <t>RUSSO PROFIS DA SAUDE ASSOC LTDA</t>
  </si>
  <si>
    <t>NF 511</t>
  </si>
  <si>
    <t>SOUZA E SANCHES SERV MED GINEC E ORT LTDA</t>
  </si>
  <si>
    <t>SERVIÇOS MEDICOS PRESTADO EM GINECOL PER 06/2021</t>
  </si>
  <si>
    <t xml:space="preserve">NF 1494 </t>
  </si>
  <si>
    <t>NF 143</t>
  </si>
  <si>
    <t xml:space="preserve"> MATERIAIS PARA MANUTENÇÃO (0BRAS)</t>
  </si>
  <si>
    <t>NF 3062</t>
  </si>
  <si>
    <t xml:space="preserve">K I ALIMENTOS C A E G LTDA ME </t>
  </si>
  <si>
    <t>NF 7057</t>
  </si>
  <si>
    <t>JOANA DE MORAES ROCHA PARAFUSOS</t>
  </si>
  <si>
    <t>NF 944002</t>
  </si>
  <si>
    <t>SINTARESP</t>
  </si>
  <si>
    <t>NF193</t>
  </si>
  <si>
    <t>CHIAN TZU CHIEN</t>
  </si>
  <si>
    <t>IRRF NF 2457 RUSSO PROFIS</t>
  </si>
  <si>
    <t>CSRF NF 2457 RUSSO PROFIS</t>
  </si>
  <si>
    <t>IRRF NF 802 CLIN CIRUR BEM</t>
  </si>
  <si>
    <t>CSRFNF 37616 WARELINE</t>
  </si>
  <si>
    <t xml:space="preserve">IRRF 37616 WARELINE </t>
  </si>
  <si>
    <t>CSRF 1503 CROCO</t>
  </si>
  <si>
    <t>IRRF NF 1503 CROCO</t>
  </si>
  <si>
    <t>CSRF NF 1762 A R NEURO</t>
  </si>
  <si>
    <t>IRRF NF 1762 A R NEURO</t>
  </si>
  <si>
    <t xml:space="preserve">CSRF NF CLINICA MAIS </t>
  </si>
  <si>
    <t xml:space="preserve">IRRF NF 2635 CLINICA MAIS </t>
  </si>
  <si>
    <t>CSRF NF 276973 SIMPRO</t>
  </si>
  <si>
    <t>IRRF NF 276973 SIMPRO</t>
  </si>
  <si>
    <t xml:space="preserve">CSRF NF 494 SOUZA E SANCHES </t>
  </si>
  <si>
    <t>IRRF NF 494 SOUZA E SANCHES</t>
  </si>
  <si>
    <t>DARF1708</t>
  </si>
  <si>
    <t xml:space="preserve">IRRF NF 1481 GASTROMED </t>
  </si>
  <si>
    <t xml:space="preserve">CSRF NF 1481 GASTROMED </t>
  </si>
  <si>
    <t>CSRF NF 1003 MRC SERVIÇO</t>
  </si>
  <si>
    <t xml:space="preserve">IRRF NF 1003 MRC SERVIÇO </t>
  </si>
  <si>
    <t>CSRF NF 802 CLIN CIRUR BE</t>
  </si>
  <si>
    <t>IRRF NF 1524 ENCOCLIN ASS</t>
  </si>
  <si>
    <t>CSRF NF 1524 ENDOCLIN ASS</t>
  </si>
  <si>
    <t>PAGAMENTO PREVIDENCIA GPS 2305</t>
  </si>
  <si>
    <t>PATGTO ENERGIA</t>
  </si>
  <si>
    <t xml:space="preserve">CIA PIRATININGA FORC </t>
  </si>
  <si>
    <t>PAGAMENTO ENERGIA SANTA CASA REF MÊS 5 UTIL PUBLICA</t>
  </si>
  <si>
    <t xml:space="preserve">NF 770 </t>
  </si>
  <si>
    <t>NF 37616</t>
  </si>
  <si>
    <t>WARELINE DO BRASIL SOFTWATE LTDA</t>
  </si>
  <si>
    <t>DESENVOL E LICENC DE PROGRAMAS (0UTOS SERV TERC)</t>
  </si>
  <si>
    <t>NF 3006178 PARCELA 1 DE 2</t>
  </si>
  <si>
    <t>CRISTALIA PROT QUIMICOS FARMAC LTDA</t>
  </si>
  <si>
    <t>NF 300600 PARCELA1 DE 2</t>
  </si>
  <si>
    <t>NF 680671</t>
  </si>
  <si>
    <t>NF 5549</t>
  </si>
  <si>
    <t>MAXXI SOLUTIOS INFORMATICA LTDA</t>
  </si>
  <si>
    <t>PREST DE SERV DE LOCAC DE IMPRESSORA (SERV TERC)</t>
  </si>
  <si>
    <t>NF 43833</t>
  </si>
  <si>
    <t>NF 211591 PARC 1 DE 2</t>
  </si>
  <si>
    <t>SERVMED COMERCIAL LTDA</t>
  </si>
  <si>
    <t>NF 179037 PARCELA 1 DE 2</t>
  </si>
  <si>
    <t>PONTAMED FARMACEUTICA LTDA</t>
  </si>
  <si>
    <t>NF 177726</t>
  </si>
  <si>
    <t>NF 3078</t>
  </si>
  <si>
    <t>NF 18819</t>
  </si>
  <si>
    <t>SANERAR CONTROLE DE PRAGAS EIRELI</t>
  </si>
  <si>
    <t>MANEJO INTEG DE PRAGAS (OUTROS SER TERC)</t>
  </si>
  <si>
    <t>NF 10719</t>
  </si>
  <si>
    <t>SONODA INFORMATICA LTDA-SONODA GESTAO DO PONTO E ACESSO LTDA</t>
  </si>
  <si>
    <t>PONTO FUNCIONARIOS</t>
  </si>
  <si>
    <t>NF 3010412 PARCELA 1 DE 2</t>
  </si>
  <si>
    <t>NF 682822</t>
  </si>
  <si>
    <t>NF 811</t>
  </si>
  <si>
    <t>CLINICA CIRURGICA BENEDETTI EIRELI</t>
  </si>
  <si>
    <t>NF 3456</t>
  </si>
  <si>
    <t>FOX SUPRIMENTOS PARA INFORMÁTICA LTDA</t>
  </si>
  <si>
    <t xml:space="preserve">ETIQUETA TÉRMICA - MATERIAL DE CONSUMO </t>
  </si>
  <si>
    <t>NF 1458190</t>
  </si>
  <si>
    <t>COMERCIAL CIRURGICA RIOCLARENSE LTDA</t>
  </si>
  <si>
    <t>NF 11362</t>
  </si>
  <si>
    <t xml:space="preserve">MANFRIM &amp; MANFRIM REPRESENTAÇÕES LTDA  - ME </t>
  </si>
  <si>
    <t>OUTROS MATERIAIS DE CONSUMO</t>
  </si>
  <si>
    <t>PAGAMENTO SALARIO CEF</t>
  </si>
  <si>
    <t>FOLHA DE PAGTO MÊS 7/2021</t>
  </si>
  <si>
    <t>NF 1109</t>
  </si>
  <si>
    <t>FLEX CLEAN  LAVANDERIA LTDA ME</t>
  </si>
  <si>
    <t>SERVIÇO DE LAVANDERIA - OUTROS SERVIÇOS DE TERCEIROS</t>
  </si>
  <si>
    <t>NFS  ENTRDE PARCELAMENTO</t>
  </si>
  <si>
    <t>DAPROTEC EQUIPAMENTOS MEDICOS HOSPITALARES LTDA</t>
  </si>
  <si>
    <t>PRESTAÇÃO SE SERVIÇO - EQUIPAMENTOS MEDICO - OUTROS SERV TERC</t>
  </si>
  <si>
    <t>NF 4356 PARCELA 1/3</t>
  </si>
  <si>
    <t>NF 4436 PARCELA 1/3</t>
  </si>
  <si>
    <t>NF 4481 PARCELA 1/3</t>
  </si>
  <si>
    <t>NF 4522 PARCELA 1/3</t>
  </si>
  <si>
    <t>NF 4448 PARCELA 1/3</t>
  </si>
  <si>
    <t>NF 4991 PARCELA 1/3</t>
  </si>
  <si>
    <t>NF 4940 PARCELA 1/3</t>
  </si>
  <si>
    <t>NF 4937 PARCELA 1/3</t>
  </si>
  <si>
    <t>NF 4946 PARCELA 1/3</t>
  </si>
  <si>
    <t>NF 4497 PARCELA 1/3</t>
  </si>
  <si>
    <t>NF 5001 PARCELA 1/3</t>
  </si>
  <si>
    <t>NF 4789PARCELA 1/3</t>
  </si>
  <si>
    <t>NF 2360</t>
  </si>
  <si>
    <t>OLIVEIRA E IAUCH DISTRIBUIÇÃO GAS LTDA</t>
  </si>
  <si>
    <t>GÊNERO ALIMENTÍCIO</t>
  </si>
  <si>
    <t>NF 1456</t>
  </si>
  <si>
    <t>FIO SUPERMERCADO LTDA ME</t>
  </si>
  <si>
    <t>NF 4226</t>
  </si>
  <si>
    <t>B2T MAQUINAS E FERRAMENTAS LTDA</t>
  </si>
  <si>
    <t>NF 3495</t>
  </si>
  <si>
    <t>OSMIR ALBUQUERQUE SOUZA</t>
  </si>
  <si>
    <t>DELLA FESTAS</t>
  </si>
  <si>
    <t>NF 413 PARCELA 2/2</t>
  </si>
  <si>
    <t>OUTROS MATERIAIS DECONSUMO PAGTO DE 50% PARC 2 DE 2</t>
  </si>
  <si>
    <t>NF 428 PARCELA 2/2</t>
  </si>
  <si>
    <t>NF 419 PARCELA 2/2</t>
  </si>
  <si>
    <t>NF 434 PARCELA 2/2</t>
  </si>
  <si>
    <t>NF 442 PARCELA 2/2</t>
  </si>
  <si>
    <t>NF 445 PARCELA 2/2</t>
  </si>
  <si>
    <t>PAGAMENTO SALÁRIO COMP MÊS 7/2021</t>
  </si>
  <si>
    <t>DOC 69333</t>
  </si>
  <si>
    <t>CIA PIRATININGA FORÇA</t>
  </si>
  <si>
    <t>PAGAMENTO ENERGIA SANTA CASA - UTILIDADE PUBLICA</t>
  </si>
  <si>
    <t xml:space="preserve">NFS 1156-045/ 796-155/ 4002-036 / 186-203 / 924-066 / 965-80 / 903-117 / 14866-A / 604-141 / 85005858 / 85007575 / 85007576 / 1455-067 / 434709-31 / 014991-A / 4134-046 </t>
  </si>
  <si>
    <t>MESSER GASES - ENTRADA DE PARCELAMENTO (FEITO EM 3 VEZES)</t>
  </si>
  <si>
    <t>NF 1127</t>
  </si>
  <si>
    <t xml:space="preserve">MESSER GASES </t>
  </si>
  <si>
    <t>NF 775</t>
  </si>
  <si>
    <t>BISTECÃO SALTO DE PIRAPORA COMERCIO DE CARNES LTDA</t>
  </si>
  <si>
    <t>NF 15633 PARCELA 5 DE 5</t>
  </si>
  <si>
    <t>CARLOS EDUARDO SONODA EPP</t>
  </si>
  <si>
    <t>PRESTAÇÃO SE SERVIÇO - RELOGIO PONTO - OUTROS SERV TERC</t>
  </si>
  <si>
    <t>NF 626</t>
  </si>
  <si>
    <t>ROBERTO LEITE DE ANDRADE</t>
  </si>
  <si>
    <t>NF 11174</t>
  </si>
  <si>
    <t>NF 11118</t>
  </si>
  <si>
    <t>NF 11046</t>
  </si>
  <si>
    <t>NF 293574</t>
  </si>
  <si>
    <t>HDL LOGISTICA HOSPITALAR LTDA</t>
  </si>
  <si>
    <t>NF 1454142</t>
  </si>
  <si>
    <t>NF 123152</t>
  </si>
  <si>
    <t>CIRURGICA OLIMPIO</t>
  </si>
  <si>
    <t>NF 290.011 PARC 2</t>
  </si>
  <si>
    <t>NF 123150</t>
  </si>
  <si>
    <t>NF 289787</t>
  </si>
  <si>
    <t>NF 123.577</t>
  </si>
  <si>
    <t>NF 81402</t>
  </si>
  <si>
    <t>NF 81499</t>
  </si>
  <si>
    <t>NF 81488</t>
  </si>
  <si>
    <t>NF81451</t>
  </si>
  <si>
    <t>NF 289.293</t>
  </si>
  <si>
    <t>NF 191931</t>
  </si>
  <si>
    <t>DUPATRI HOSPITALAR COMERCIO E IMPORTAÇÃO E EXPORTAÇÃO LTDA</t>
  </si>
  <si>
    <t>NF 683812</t>
  </si>
  <si>
    <t>ABATEDOURO DE AVES IDEAL</t>
  </si>
  <si>
    <t>NF 560 REPARCELAMENTO 1 DE 6</t>
  </si>
  <si>
    <t>MATERIAL MED  PRODUTOS MEDICOS</t>
  </si>
  <si>
    <t>REPARCELAMENTO DE NF EQUIPAMENTOS  PARCELA 1 DE 6</t>
  </si>
  <si>
    <t>NF 5316</t>
  </si>
  <si>
    <t xml:space="preserve">CIA ULTRAGAZ S A </t>
  </si>
  <si>
    <t>DOC 727733</t>
  </si>
  <si>
    <t>CIA PIRATININGA FORC - CPFL</t>
  </si>
  <si>
    <t>PAGTO ENERGIA SANTA CASA - REF MÊS JUNHO -  UTILIDADE PUBLICA</t>
  </si>
  <si>
    <t>DOC 728494</t>
  </si>
  <si>
    <t>TELEFONICA</t>
  </si>
  <si>
    <t>PAGTO TELEFONE STA CASA - REF MÊS 7  - UTILIDADE PUBLICA</t>
  </si>
  <si>
    <t>DOC 729191</t>
  </si>
  <si>
    <t>VIVO FIXO NACIONAL</t>
  </si>
  <si>
    <t>PAGTO TEL ORTOPEDIA - REF MÊS 7- UTILIDADE PUBLICA</t>
  </si>
  <si>
    <t>DOC 00729991 / AGUA STA CASA</t>
  </si>
  <si>
    <t xml:space="preserve">SABESP CIA SAN BASIC  </t>
  </si>
  <si>
    <t>PAGTO AGUA SANTA CASA - UTILIDADE PUBLICA</t>
  </si>
  <si>
    <t>DOC 729991 / AGUA ORTOPEDIA</t>
  </si>
  <si>
    <t>PAGTO AGUA ORTOPEDIA</t>
  </si>
  <si>
    <t>NF 4114 PARCELA 2 DE 2</t>
  </si>
  <si>
    <t>MATERIAL HOSPITALAR - PARCELA 2 DE 2</t>
  </si>
  <si>
    <t>NF 3754 2 DE 2 DA PARCELA 2</t>
  </si>
  <si>
    <t>MATERIAL HOSPITALAR - DA 2 PARCELA 2</t>
  </si>
  <si>
    <t>NF 3852 2 DE 2 DA PARCELA 2</t>
  </si>
  <si>
    <t>NF 3716 PARCELA 2 DE 2</t>
  </si>
  <si>
    <t>NF 4646</t>
  </si>
  <si>
    <t>AME ATEND MAT ESP HOSP LTDA</t>
  </si>
  <si>
    <t>ATIVA COMERCIAL HOSPITALAR</t>
  </si>
  <si>
    <t>NF 050.130</t>
  </si>
  <si>
    <t>NF 50.287</t>
  </si>
  <si>
    <t>NF 964</t>
  </si>
  <si>
    <t xml:space="preserve">CONVENIO  FUNC TEC AUX EM RADIOLOGIA - REC HUMANOS </t>
  </si>
  <si>
    <t>NF 003.280</t>
  </si>
  <si>
    <t>SAEDCLIN COMERCIO DE PRODUTOS HOSPITALARES LTDA</t>
  </si>
  <si>
    <t>NF 81637</t>
  </si>
  <si>
    <t>NF 682</t>
  </si>
  <si>
    <t>PRESTAÇÃO DE SERVIÇOS CONTÁBEIS - OUTROS SERVIÇOS DE TERCEIROS</t>
  </si>
  <si>
    <t>NF 314</t>
  </si>
  <si>
    <t>MEDICAMENTOS /  OUTROS MATERIAIS CONSUMO  FUNC FARMACIA</t>
  </si>
  <si>
    <t>NF 182595</t>
  </si>
  <si>
    <t>NF 1186747</t>
  </si>
  <si>
    <t>NF 183217</t>
  </si>
  <si>
    <t>NF 1190974</t>
  </si>
  <si>
    <t>NF 187628</t>
  </si>
  <si>
    <t>NF 1190608</t>
  </si>
  <si>
    <t>NF 187212</t>
  </si>
  <si>
    <t>NF 187027</t>
  </si>
  <si>
    <t>NF 1190414</t>
  </si>
  <si>
    <t>NF 1186128</t>
  </si>
  <si>
    <t>NF 1189520</t>
  </si>
  <si>
    <t>NF 184175</t>
  </si>
  <si>
    <t>NF 4390</t>
  </si>
  <si>
    <t>NF 1187553</t>
  </si>
  <si>
    <t>11/08/021</t>
  </si>
  <si>
    <t>NF184076</t>
  </si>
  <si>
    <t>NF 4361</t>
  </si>
  <si>
    <t>NF 600</t>
  </si>
  <si>
    <t>SERVIÇOS DE LABORAT PRESTAO - OUTROS SERV DE TERCEIROS</t>
  </si>
  <si>
    <t>NF 1535 PARCELA 1 DE 3</t>
  </si>
  <si>
    <t xml:space="preserve">SERVIÇOS  MEDICOS PRESTADOS </t>
  </si>
  <si>
    <t xml:space="preserve">NF 1495 PARCELA 1 DE2 </t>
  </si>
  <si>
    <t xml:space="preserve">GASTROMED CLINICA LTDA </t>
  </si>
  <si>
    <t>NF 686220</t>
  </si>
  <si>
    <t>NF 3760</t>
  </si>
  <si>
    <t>DAM COM DE SUPRIMENTOS DE INF LTDA</t>
  </si>
  <si>
    <t xml:space="preserve">NF 452 </t>
  </si>
  <si>
    <t>NF 3106</t>
  </si>
  <si>
    <t>K I ALIMENTOS COMERCIO DE ALIMENTOS EM GERAL</t>
  </si>
  <si>
    <t>NF 165</t>
  </si>
  <si>
    <t>MATERIAL PARA MANUTENÇÃO - OBRAS</t>
  </si>
  <si>
    <t>NF 462</t>
  </si>
  <si>
    <t>GOMES COMERCIO DE ARTIGOS MEDICOS LTDA</t>
  </si>
  <si>
    <t>CASTANHO ARTES GRAFICAS</t>
  </si>
  <si>
    <t>NF 6765</t>
  </si>
  <si>
    <t>CONFECÇÃO DE BLOCOS - OUTROS SERVIÇOS DE TERCEIRO</t>
  </si>
  <si>
    <t>NF 6788</t>
  </si>
  <si>
    <t>NF 1536</t>
  </si>
  <si>
    <t>NF 1809</t>
  </si>
  <si>
    <t>A R NEURO SERVIÇOS MEDICINA ESPEC LTDA</t>
  </si>
  <si>
    <t>NF 817</t>
  </si>
  <si>
    <t>NF 13O</t>
  </si>
  <si>
    <t>SADI LANZARIN JUNIOR</t>
  </si>
  <si>
    <t>NF 3438</t>
  </si>
  <si>
    <t>CASA DO ELETRIISTA SALTO DE PIRAPORA LTDA</t>
  </si>
  <si>
    <t>NF 2380</t>
  </si>
  <si>
    <t>TANIGUCHI E KANEGAE LTDA ME</t>
  </si>
  <si>
    <t>NF 1015</t>
  </si>
  <si>
    <t>MRC SERVIÇOS MEDICOS LTDA</t>
  </si>
  <si>
    <t xml:space="preserve">NF 53   </t>
  </si>
  <si>
    <t>DENISON JOSE DA MOTA EIRELI</t>
  </si>
  <si>
    <t>SERVIÇOS MEDICOS PRESTADO - UTI NEO NATAL</t>
  </si>
  <si>
    <t xml:space="preserve">NF 628 PARC 1 DE 2 </t>
  </si>
  <si>
    <t>NF 594750</t>
  </si>
  <si>
    <t>WERBRAN DISTRIBUIDORA DE MEDICAMENTOS LTDA</t>
  </si>
  <si>
    <t>NF 59160</t>
  </si>
  <si>
    <t>NF 1197000</t>
  </si>
  <si>
    <t>MEDICAMENTOS/MATERIAL HOSPITALAR</t>
  </si>
  <si>
    <t>NF 194331</t>
  </si>
  <si>
    <t>NF 2505</t>
  </si>
  <si>
    <t>RUSSO PROF DA SAUDE ASSOCIADOS LTDA</t>
  </si>
  <si>
    <t xml:space="preserve">SERVIÇOS MEDICOS PRESTADOS </t>
  </si>
  <si>
    <t xml:space="preserve">NF 183  </t>
  </si>
  <si>
    <t>YJ MEDICAL SERVICES LTDA</t>
  </si>
  <si>
    <t>NF 1511</t>
  </si>
  <si>
    <t>NF 237</t>
  </si>
  <si>
    <t>FAMIMED MEDICOS ASSOCIAOS LTDA</t>
  </si>
  <si>
    <t xml:space="preserve">SERVIÇOS MEDICOS AMBULATORIAIS PRESTADOS </t>
  </si>
  <si>
    <t>NF 526</t>
  </si>
  <si>
    <t>SERVIÇOS MEDICOS PRESTADOS - GINECOLOGIA</t>
  </si>
  <si>
    <t>SERVIMED  COMERCIAL LTDA</t>
  </si>
  <si>
    <t>NF 1492637</t>
  </si>
  <si>
    <t>NF 1492325</t>
  </si>
  <si>
    <t>NF 1491857</t>
  </si>
  <si>
    <t>NF 686376</t>
  </si>
  <si>
    <t>NF 44814</t>
  </si>
  <si>
    <t>MULTI MED EQUIPAMENTOS HOSPITALARES LTDA</t>
  </si>
  <si>
    <t>NF 295592</t>
  </si>
  <si>
    <t>NF 1197812</t>
  </si>
  <si>
    <t>NF 195115</t>
  </si>
  <si>
    <t>CSRF NF 2645 CLINICA MAIS</t>
  </si>
  <si>
    <t>IRRF NF 1783 A R NEURO</t>
  </si>
  <si>
    <t>IRRF NF 807 DUAMUTEF</t>
  </si>
  <si>
    <t>IRRF NF 2645 CLINICA MAIS</t>
  </si>
  <si>
    <t>IRRF NF 2482 RUSSO PROF</t>
  </si>
  <si>
    <t>IRRF NF 1007 MRC SERVIÇOS</t>
  </si>
  <si>
    <t>IRRF NF 1533 ENDOCLIN</t>
  </si>
  <si>
    <t>IRRF NF 1494 GASTROMED</t>
  </si>
  <si>
    <t>IRRF NF 811 CLINICA C BEM</t>
  </si>
  <si>
    <t>IRRF NF 235 FAMIMED</t>
  </si>
  <si>
    <t>IRRF NF 511 SOUZA SANCH</t>
  </si>
  <si>
    <t>IRRF NF 1495 GASTROMED</t>
  </si>
  <si>
    <t>IRRF NF 1535  ENDOCLIN</t>
  </si>
  <si>
    <t>CSRF NF 2482 RUSSO PROF</t>
  </si>
  <si>
    <t>CSRF NF 1007 MRC SERVIÇO</t>
  </si>
  <si>
    <t>CSRF NF 1533 ENDOCLIN</t>
  </si>
  <si>
    <t>CSRF NF 1494 GASTROMED</t>
  </si>
  <si>
    <t xml:space="preserve">CSRF NF 811 CLINICA  C BEN </t>
  </si>
  <si>
    <t>CSRF NF 235 FAMIMED MEDIC</t>
  </si>
  <si>
    <t>CSRF NF 511 SOUZA E SANC</t>
  </si>
  <si>
    <t>CSRF NF 1495 GASTROMED</t>
  </si>
  <si>
    <t>CSRF NF 1535 ENDOCLIN</t>
  </si>
  <si>
    <t xml:space="preserve">IRRF NF 38005 WARELINE </t>
  </si>
  <si>
    <t xml:space="preserve">CSRF NF 38005 WARELINE </t>
  </si>
  <si>
    <t>CSRF NF 1521  CROCO</t>
  </si>
  <si>
    <t>IRRF NF 1521 CROCO</t>
  </si>
  <si>
    <t>CSRF NF 1783 A R NEURO</t>
  </si>
  <si>
    <t>CSRF NF 807 DUAMUTEF</t>
  </si>
  <si>
    <t>NF 198</t>
  </si>
  <si>
    <t>NF 1547</t>
  </si>
  <si>
    <t>NF 688651</t>
  </si>
  <si>
    <t>NF 3807</t>
  </si>
  <si>
    <t>NF 3811</t>
  </si>
  <si>
    <t>DOC 727220</t>
  </si>
  <si>
    <t xml:space="preserve">GUIA PREVIDENCIA SOCIAL </t>
  </si>
  <si>
    <t>PAGTO  FUNC GPS 2305</t>
  </si>
  <si>
    <t>NF 2671</t>
  </si>
  <si>
    <t>CLINICA MAIS</t>
  </si>
  <si>
    <t>HOLERITH</t>
  </si>
  <si>
    <t>CX ECONMICA FEDERAL - PAGTO SALÁRIO</t>
  </si>
  <si>
    <t>FOLHA PAGTO 05/2021</t>
  </si>
  <si>
    <t>DEB SALÁRIO</t>
  </si>
  <si>
    <t>NF 88</t>
  </si>
  <si>
    <t>D.P. SECURITY SEGURANÇA LTDA ME</t>
  </si>
  <si>
    <t>SERVIÇOS  PRESTADO</t>
  </si>
  <si>
    <t>NF 11</t>
  </si>
  <si>
    <t xml:space="preserve">HEXA PED SOLUÇÕES EM SAÚDE LTDA </t>
  </si>
  <si>
    <t>SERVIÇOS MEDICOS PRESTADOS NO MÊS 5/2021</t>
  </si>
  <si>
    <t>NF 43</t>
  </si>
  <si>
    <t>HEXA FENIX SERVIÇOS MEDICOS LTDA</t>
  </si>
  <si>
    <t>NF 87</t>
  </si>
  <si>
    <t xml:space="preserve"> ISSQN</t>
  </si>
  <si>
    <t>PAGTO ISSQN</t>
  </si>
  <si>
    <t xml:space="preserve">CSRF NF 40 HEXA FENIX REF 05 2021 P A </t>
  </si>
  <si>
    <t xml:space="preserve">CRSF  NF 10 HEXA PED REF 05 2021 P A </t>
  </si>
  <si>
    <t xml:space="preserve">IRRF NF 40 HEXA FENIX  REF 05 2021 P A </t>
  </si>
  <si>
    <t>IRRF NF 10 HEXA PED REF 05 2021</t>
  </si>
  <si>
    <t>ANDERSON AMARAL CAMARGO</t>
  </si>
  <si>
    <t>COMPLEMENTO PAGTO REF FOLHA 05/2021</t>
  </si>
  <si>
    <t>NF 11195</t>
  </si>
  <si>
    <t>KON TATO COMERCIAL LTDA EPP</t>
  </si>
  <si>
    <t xml:space="preserve">MANUT PREV E CORRETIVA EM 1 APARELHO RX </t>
  </si>
  <si>
    <t>05 e 06/07/2021</t>
  </si>
  <si>
    <t>CX ECONOMICA FEDERAL - PAGTO DE SALARIO</t>
  </si>
  <si>
    <t>PAGTO SALARIO MÊS 06/2021</t>
  </si>
  <si>
    <t>NF 89</t>
  </si>
  <si>
    <t>D P SECURITY SEGURANÇA LTDA ME</t>
  </si>
  <si>
    <t>SERVIÇO PRESTADO DE SEGURANÇA SERV TERC</t>
  </si>
  <si>
    <t>NF 47</t>
  </si>
  <si>
    <t>NF 12</t>
  </si>
  <si>
    <t>HEXA PED SOLUÇÕES EM SAUDE LTDA</t>
  </si>
  <si>
    <t>NF 192</t>
  </si>
  <si>
    <t>CSRF NF 11 HEXA PED</t>
  </si>
  <si>
    <t>CSRF NF 43 HEXA FENIX</t>
  </si>
  <si>
    <t>IRRF NF 43 HEXA FENIX</t>
  </si>
  <si>
    <t xml:space="preserve">IRRF NF 11 HEXA PED </t>
  </si>
  <si>
    <t>NF 11255</t>
  </si>
  <si>
    <t>KON TATO COMERCIAL LTDA</t>
  </si>
  <si>
    <t>MANUTENÇÃO PREVENTIVA E CORRETIVA APARELHO RAIO X</t>
  </si>
  <si>
    <t>INSSQN</t>
  </si>
  <si>
    <t>PREFEITURA MUNIC SALTO DE PIRAPORA</t>
  </si>
  <si>
    <t>PAGTO GUIA INSSQN REF MÊS 06/2021</t>
  </si>
  <si>
    <t>NF 154702</t>
  </si>
  <si>
    <t>SERVIMED COMERCIAL LTDA</t>
  </si>
  <si>
    <t>NF 247084</t>
  </si>
  <si>
    <t>NF 3006179 PRCELA 1 DE 2</t>
  </si>
  <si>
    <t>CRISTALIA PRODUTOS QUIMICOS FARMACEUTICOS LTDA</t>
  </si>
  <si>
    <t>NF 514054</t>
  </si>
  <si>
    <t xml:space="preserve">UNIAO QUIMICA FARMACEUTICA NACIONAL S A </t>
  </si>
  <si>
    <t>NF 533711</t>
  </si>
  <si>
    <t>SUPERMED COMERCIO E IMPORTAÇÃO DE PROD MED E HOSP</t>
  </si>
  <si>
    <t>NF 433944</t>
  </si>
  <si>
    <t xml:space="preserve">HOLERIT </t>
  </si>
  <si>
    <t>CX ECONOMICA FEDERAL - PAGAMENTO DE SALÁRIO</t>
  </si>
  <si>
    <t>FOLHA DE PAGAMENTO MÊS 7 2021</t>
  </si>
  <si>
    <t>NF 90</t>
  </si>
  <si>
    <t xml:space="preserve">D P SECURITY SEGURANÇA LTDA - ME </t>
  </si>
  <si>
    <t>SERVIÇO PRESTADO - SEGURANÇA</t>
  </si>
  <si>
    <t>NF 820</t>
  </si>
  <si>
    <t>SOLUÇÃO MEDICA - EIRELI -EPP</t>
  </si>
  <si>
    <t>SERVIÇO PRESTADO - LOCAÇÃO IMPRESSORA LASER P/ IMPRESSÃO EXAME</t>
  </si>
  <si>
    <t>NF 49</t>
  </si>
  <si>
    <t xml:space="preserve">HEXA FENIX SERVIÇOS MEDICOS LTDA </t>
  </si>
  <si>
    <t>NF 13</t>
  </si>
  <si>
    <t>HEXA PED SOLUÇÕES EM SAÚDE LTDA</t>
  </si>
  <si>
    <t>SERVIÇOS MEDICO PRESTADO NO MÊS 7/2021</t>
  </si>
  <si>
    <t>TATIANE CRISTINA DO CARMO</t>
  </si>
  <si>
    <t>PAGAMENTO DE FÉRIAS</t>
  </si>
  <si>
    <t>DOC 211053</t>
  </si>
  <si>
    <t>PREFEITURA MUNICIPAL DE SALTO DE PIRAPORA</t>
  </si>
  <si>
    <t xml:space="preserve">PAGTO ISSQN S NF 89 </t>
  </si>
  <si>
    <t>NF 11306</t>
  </si>
  <si>
    <t xml:space="preserve">SERV PRESTADO MANT PREV/CORRET SERV DE TERC </t>
  </si>
  <si>
    <t xml:space="preserve">CSRF NF 47 HEXA FENIX </t>
  </si>
  <si>
    <t xml:space="preserve">CSRF NF 12 HEXA PED </t>
  </si>
  <si>
    <t xml:space="preserve">PAGTO NF 47 HEXA FENIX </t>
  </si>
  <si>
    <t>PAGTO NF 12 HEXA PED</t>
  </si>
  <si>
    <t xml:space="preserve">HOLERITE </t>
  </si>
  <si>
    <t xml:space="preserve">CAIXA ECONOMICA FEDERAL </t>
  </si>
  <si>
    <t>PAGAMENTO DE SALÁRIO LÍQUIDO  COMPT 05/2021</t>
  </si>
  <si>
    <t>DAIANE FERNANDA FARRAPO TEIXEIRA</t>
  </si>
  <si>
    <t>FOLHA DE PAG. COMP. 05/2021</t>
  </si>
  <si>
    <t xml:space="preserve">RODSON APARECIDO DE CAMARGO </t>
  </si>
  <si>
    <t>PAGTO PENSÃO ALIMENT REF MÊS 5</t>
  </si>
  <si>
    <t>LUCAS VICENTE DA SILVA SOARES</t>
  </si>
  <si>
    <t>JOSÉ DOS SANTOS RODAS</t>
  </si>
  <si>
    <t>ELISANGELA ALVES LEITE</t>
  </si>
  <si>
    <t>VR</t>
  </si>
  <si>
    <t xml:space="preserve">VR BENEFICIOS E SERVIÇOS DE PROCESSAMENTO S/A </t>
  </si>
  <si>
    <t xml:space="preserve">VALE ALIMENTAÇÃO DOS FUNCIONÁRIOS </t>
  </si>
  <si>
    <t>PAGTO DARF</t>
  </si>
  <si>
    <t xml:space="preserve">IRRF S FÉRIAS  </t>
  </si>
  <si>
    <t>PAGTO FÉRIAS</t>
  </si>
  <si>
    <t xml:space="preserve">PAGTO FÉRIAS </t>
  </si>
  <si>
    <t>PAGTO  FERIAS MARIA DO CARMO PEDROSO DA ROSA</t>
  </si>
  <si>
    <t xml:space="preserve">PAGTO SALARIO </t>
  </si>
  <si>
    <t>VR Beneficios e serviços de processamento S/A</t>
  </si>
  <si>
    <t>pagto VR 07/2021</t>
  </si>
  <si>
    <t>HOLERITE</t>
  </si>
  <si>
    <t>Pagto salário</t>
  </si>
  <si>
    <t>folha de pagamento 06/2021</t>
  </si>
  <si>
    <t>RODSON APARECIDO DE CAMARGO</t>
  </si>
  <si>
    <t xml:space="preserve"> PAGTO PENSÃO ALIMENT REF MÊS 6</t>
  </si>
  <si>
    <t>PAGTO PENSÃO ALIMENT REF férias MÊS 6</t>
  </si>
  <si>
    <t>PAGTO PENSÃO ALIMENT REF MÊS 6</t>
  </si>
  <si>
    <t>DAIANE FERNANDA FARRAPO  TEIXEIRA</t>
  </si>
  <si>
    <t>FOLHA DE PAGT REF MÊS 6</t>
  </si>
  <si>
    <t xml:space="preserve">LUCAS VICENTE DA SILVA SOARES </t>
  </si>
  <si>
    <t>JOICE DUARTE LEME</t>
  </si>
  <si>
    <t xml:space="preserve">ELIZANGELA ALVES LEITE </t>
  </si>
  <si>
    <t>NF 16939922</t>
  </si>
  <si>
    <t>NOTREDAME INTERMEDICA</t>
  </si>
  <si>
    <t>CONVENIO MEDICO</t>
  </si>
  <si>
    <t>BOLETO</t>
  </si>
  <si>
    <t xml:space="preserve">FARMA PONTE </t>
  </si>
  <si>
    <t>FARMACIA</t>
  </si>
  <si>
    <t>PAGTO RESCISÃO</t>
  </si>
  <si>
    <t>PAGAMENTO DARF</t>
  </si>
  <si>
    <t>SINDICATO UM DOS TRABALHADORES</t>
  </si>
  <si>
    <t>SINDICATO</t>
  </si>
  <si>
    <t>NF 127</t>
  </si>
  <si>
    <t>DROGARIA ROVILE</t>
  </si>
  <si>
    <t>NF 312</t>
  </si>
  <si>
    <t xml:space="preserve">MCR3 COMERCIAL FARMACEUTICA </t>
  </si>
  <si>
    <t>SÃO FRANCISCO ODONTO</t>
  </si>
  <si>
    <t>CONVENIO ODONTOLOGICO</t>
  </si>
  <si>
    <t>FGTS</t>
  </si>
  <si>
    <t>GUIA DE RECOLHIMENTO RESCISÓRIO DO FGTS</t>
  </si>
  <si>
    <t xml:space="preserve">ENVIO TED </t>
  </si>
  <si>
    <t xml:space="preserve"> FOLHA PAG 06/2021 - PENSÃO ALIMENTICIA</t>
  </si>
  <si>
    <t>CX ECONOMICA FEDERAL</t>
  </si>
  <si>
    <t>FOLHA DE PAGAMENTO</t>
  </si>
  <si>
    <t>FOLHA DE PAGAMENTO COMPETENCIA MÊS 7</t>
  </si>
  <si>
    <t>DOC 2021084600 / PARCELA MÊS 7</t>
  </si>
  <si>
    <t>COOPUS PLANOS DE SAUDE LTDA</t>
  </si>
  <si>
    <t>CONVÊNIO PLANO DE SAUDE P/ FUNCIONÁRIOS</t>
  </si>
  <si>
    <t xml:space="preserve">NF 239894 </t>
  </si>
  <si>
    <t>HOLERT</t>
  </si>
  <si>
    <t>ALAN COSTA</t>
  </si>
  <si>
    <t>PAGTO PENSÃO ALIMENTÍCIA COMP MÊS 7</t>
  </si>
  <si>
    <t>GIVALDO RAMOS DA SILVA</t>
  </si>
  <si>
    <t>MARIA LENIRA SILVA</t>
  </si>
  <si>
    <t>ADRIANA APARECIDA DE MORAES</t>
  </si>
  <si>
    <t>DEB DE SALÁRIO COMP 07/2021</t>
  </si>
  <si>
    <t xml:space="preserve">SARA SOARES </t>
  </si>
  <si>
    <t>RAFAEL CAMARGO MACHADO</t>
  </si>
  <si>
    <t>PAGTO SALÁRIO COMP MÊS 7</t>
  </si>
  <si>
    <t xml:space="preserve"> SIMONE ALINE DE ALMEIDA</t>
  </si>
  <si>
    <t>DEB DE SALÁRIO COM 07/2021</t>
  </si>
  <si>
    <t>CLEUZA FOGAÇA DA COSTA</t>
  </si>
  <si>
    <t>NF 17352715</t>
  </si>
  <si>
    <t>NOTREDAME INTERMEDICA S S A</t>
  </si>
  <si>
    <t>PLANO DE SAÚDE FUNCIONÁRIOS</t>
  </si>
  <si>
    <t>NF 16929949</t>
  </si>
  <si>
    <t>CONVÊNIO FARMA PONTE FUNCION</t>
  </si>
  <si>
    <t>NAZARE RODRIGO DE LIMA</t>
  </si>
  <si>
    <t>ELIZABETE MARGARIDA CORREIA INDIQUE</t>
  </si>
  <si>
    <t>NF 8258469</t>
  </si>
  <si>
    <t>SÃO FRANCISCO ODONTOLOGIA LTDA</t>
  </si>
  <si>
    <t>CONVENIO FUNC ODONTOLOGICO</t>
  </si>
  <si>
    <t>IRRF SOBRE FÉRIAS</t>
  </si>
  <si>
    <t>DOC 198730</t>
  </si>
  <si>
    <t>DEB DE SALÁRIO</t>
  </si>
  <si>
    <t>DEBITO SALARIO</t>
  </si>
  <si>
    <t>IRRF S FOLHA  JULHO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</si>
</sst>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_-* #,##0.00_-;\-* #,##0.00_-;_-* &quot;-&quot;??_-;_-@_-"/>
    <numFmt numFmtId="165" formatCode="_(&quot;R$ &quot;* #,##0.00_);_(&quot;R$ &quot;* \(#,##0.00\);_(&quot;R$ &quot;* \-??_);_(@_)"/>
    <numFmt numFmtId="166" formatCode="&quot;R$&quot;#,##0.00"/>
    <numFmt numFmtId="167" formatCode="&quot;R$&quot;\ #,##0.00"/>
  </numFmts>
  <fonts count="4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4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4"/>
      <name val="Century Gothic"/>
      <family val="2"/>
    </font>
    <font>
      <sz val="14"/>
      <color theme="1"/>
      <name val="Cambria"/>
      <family val="1"/>
    </font>
    <font>
      <sz val="10"/>
      <name val="Century Gothic"/>
      <family val="2"/>
    </font>
    <font>
      <sz val="10"/>
      <name val="Cambria"/>
      <family val="1"/>
      <scheme val="major"/>
    </font>
    <font>
      <sz val="10"/>
      <color theme="1"/>
      <name val="Cambria"/>
      <family val="1"/>
    </font>
    <font>
      <sz val="14"/>
      <color theme="1"/>
      <name val="Cambria"/>
      <family val="1"/>
      <scheme val="major"/>
    </font>
    <font>
      <sz val="14"/>
      <color theme="1"/>
      <name val="Century Gothic"/>
      <family val="2"/>
    </font>
    <font>
      <sz val="14"/>
      <name val="Cambria"/>
      <family val="1"/>
    </font>
    <font>
      <sz val="15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2"/>
      <color theme="8" tint="0.59999389629810485"/>
      <name val="Arial"/>
      <family val="2"/>
    </font>
    <font>
      <sz val="15"/>
      <color indexed="8"/>
      <name val="Century Gothic"/>
      <family val="2"/>
    </font>
    <font>
      <sz val="12"/>
      <color theme="1"/>
      <name val="Cambria"/>
      <family val="1"/>
    </font>
    <font>
      <sz val="12"/>
      <name val="Cambria"/>
      <family val="1"/>
    </font>
    <font>
      <sz val="15"/>
      <name val="Century Gothic"/>
      <family val="2"/>
    </font>
    <font>
      <sz val="14"/>
      <color indexed="8"/>
      <name val="Century Gothic"/>
      <family val="2"/>
    </font>
    <font>
      <sz val="15"/>
      <color indexed="8"/>
      <name val="Cambria"/>
      <family val="1"/>
    </font>
    <font>
      <sz val="15"/>
      <color theme="1"/>
      <name val="Cambria"/>
      <family val="1"/>
    </font>
    <font>
      <sz val="15"/>
      <name val="Cambria"/>
      <family val="1"/>
    </font>
    <font>
      <b/>
      <sz val="12"/>
      <name val="Arial"/>
      <family val="2"/>
    </font>
    <font>
      <sz val="12"/>
      <color indexed="8"/>
      <name val="Cambria"/>
      <family val="1"/>
    </font>
    <font>
      <b/>
      <sz val="14"/>
      <color rgb="FF00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456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8" fontId="7" fillId="6" borderId="1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3" fillId="0" borderId="9" xfId="5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9" borderId="15" xfId="5" applyFont="1" applyFill="1" applyBorder="1" applyAlignment="1" applyProtection="1">
      <alignment horizontal="center" vertical="center" wrapText="1"/>
    </xf>
    <xf numFmtId="14" fontId="3" fillId="0" borderId="15" xfId="3" applyNumberFormat="1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3" fontId="3" fillId="9" borderId="15" xfId="3" applyNumberFormat="1" applyFont="1" applyFill="1" applyBorder="1" applyAlignment="1">
      <alignment horizontal="center" vertical="center" wrapText="1"/>
    </xf>
    <xf numFmtId="14" fontId="3" fillId="9" borderId="15" xfId="3" applyNumberFormat="1" applyFont="1" applyFill="1" applyBorder="1" applyAlignment="1">
      <alignment horizontal="center" vertical="center" wrapText="1"/>
    </xf>
    <xf numFmtId="14" fontId="3" fillId="0" borderId="9" xfId="3" applyNumberFormat="1" applyFont="1" applyBorder="1" applyAlignment="1">
      <alignment horizontal="center" vertical="center" wrapText="1"/>
    </xf>
    <xf numFmtId="3" fontId="3" fillId="0" borderId="15" xfId="3" applyNumberFormat="1" applyFont="1" applyBorder="1" applyAlignment="1">
      <alignment horizontal="center" vertical="center" wrapText="1"/>
    </xf>
    <xf numFmtId="165" fontId="3" fillId="0" borderId="15" xfId="5" applyFont="1" applyFill="1" applyBorder="1" applyAlignment="1" applyProtection="1">
      <alignment horizontal="center" vertical="center"/>
    </xf>
    <xf numFmtId="165" fontId="10" fillId="0" borderId="9" xfId="5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4" fontId="11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7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5" fontId="12" fillId="0" borderId="9" xfId="5" applyFont="1" applyFill="1" applyBorder="1" applyAlignment="1" applyProtection="1">
      <alignment horizontal="center"/>
    </xf>
    <xf numFmtId="14" fontId="11" fillId="0" borderId="28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7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4" fontId="11" fillId="0" borderId="30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9" xfId="5" applyFont="1" applyFill="1" applyBorder="1" applyAlignment="1" applyProtection="1">
      <alignment horizontal="center"/>
    </xf>
    <xf numFmtId="0" fontId="11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left" wrapText="1"/>
    </xf>
    <xf numFmtId="14" fontId="1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15" xfId="0" applyFont="1" applyBorder="1" applyAlignment="1">
      <alignment horizontal="left" wrapText="1"/>
    </xf>
    <xf numFmtId="165" fontId="13" fillId="0" borderId="9" xfId="5" applyFont="1" applyFill="1" applyBorder="1" applyAlignment="1" applyProtection="1">
      <alignment horizontal="center"/>
    </xf>
    <xf numFmtId="14" fontId="15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left" wrapText="1"/>
    </xf>
    <xf numFmtId="165" fontId="15" fillId="0" borderId="9" xfId="5" applyFont="1" applyFill="1" applyBorder="1" applyAlignment="1" applyProtection="1">
      <alignment horizontal="center"/>
    </xf>
    <xf numFmtId="14" fontId="10" fillId="0" borderId="9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4" fillId="0" borderId="27" xfId="0" applyFont="1" applyBorder="1" applyAlignment="1">
      <alignment horizontal="left" wrapText="1"/>
    </xf>
    <xf numFmtId="165" fontId="19" fillId="0" borderId="9" xfId="5" applyFont="1" applyFill="1" applyBorder="1" applyAlignment="1" applyProtection="1">
      <alignment horizontal="center"/>
    </xf>
    <xf numFmtId="0" fontId="18" fillId="0" borderId="32" xfId="0" applyFont="1" applyBorder="1" applyAlignment="1">
      <alignment horizontal="center"/>
    </xf>
    <xf numFmtId="0" fontId="14" fillId="0" borderId="9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4" fontId="1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5" fontId="13" fillId="0" borderId="33" xfId="5" applyFont="1" applyFill="1" applyBorder="1" applyAlignment="1" applyProtection="1">
      <alignment horizontal="center"/>
    </xf>
    <xf numFmtId="14" fontId="1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20" fillId="0" borderId="27" xfId="0" applyFont="1" applyBorder="1" applyAlignment="1">
      <alignment horizontal="left" wrapText="1"/>
    </xf>
    <xf numFmtId="14" fontId="11" fillId="0" borderId="37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0" fontId="11" fillId="0" borderId="38" xfId="0" applyFont="1" applyBorder="1" applyAlignment="1">
      <alignment horizontal="center"/>
    </xf>
    <xf numFmtId="14" fontId="11" fillId="0" borderId="35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14" fontId="21" fillId="0" borderId="9" xfId="0" applyNumberFormat="1" applyFont="1" applyBorder="1" applyAlignment="1">
      <alignment horizontal="center" wrapText="1"/>
    </xf>
    <xf numFmtId="14" fontId="21" fillId="9" borderId="9" xfId="0" applyNumberFormat="1" applyFont="1" applyFill="1" applyBorder="1" applyAlignment="1">
      <alignment horizontal="center" wrapText="1"/>
    </xf>
    <xf numFmtId="165" fontId="10" fillId="9" borderId="9" xfId="5" applyFont="1" applyFill="1" applyBorder="1" applyAlignment="1" applyProtection="1">
      <alignment horizontal="center"/>
    </xf>
    <xf numFmtId="14" fontId="10" fillId="0" borderId="39" xfId="0" applyNumberFormat="1" applyFont="1" applyBorder="1" applyAlignment="1">
      <alignment horizontal="center" wrapText="1"/>
    </xf>
    <xf numFmtId="3" fontId="22" fillId="0" borderId="40" xfId="0" applyNumberFormat="1" applyFont="1" applyBorder="1" applyAlignment="1">
      <alignment horizontal="center" wrapText="1"/>
    </xf>
    <xf numFmtId="3" fontId="22" fillId="0" borderId="40" xfId="0" applyNumberFormat="1" applyFont="1" applyBorder="1" applyAlignment="1">
      <alignment horizontal="left" wrapText="1"/>
    </xf>
    <xf numFmtId="3" fontId="23" fillId="0" borderId="40" xfId="0" applyNumberFormat="1" applyFont="1" applyBorder="1" applyAlignment="1">
      <alignment horizontal="left" wrapText="1"/>
    </xf>
    <xf numFmtId="3" fontId="23" fillId="0" borderId="41" xfId="0" applyNumberFormat="1" applyFont="1" applyBorder="1" applyAlignment="1">
      <alignment horizontal="left" wrapText="1"/>
    </xf>
    <xf numFmtId="165" fontId="22" fillId="0" borderId="42" xfId="5" applyFont="1" applyFill="1" applyBorder="1" applyAlignment="1" applyProtection="1">
      <alignment horizontal="center" wrapText="1"/>
    </xf>
    <xf numFmtId="14" fontId="22" fillId="0" borderId="28" xfId="0" applyNumberFormat="1" applyFont="1" applyBorder="1" applyAlignment="1">
      <alignment horizontal="center" wrapText="1"/>
    </xf>
    <xf numFmtId="3" fontId="22" fillId="0" borderId="15" xfId="0" applyNumberFormat="1" applyFont="1" applyBorder="1" applyAlignment="1">
      <alignment horizontal="center" wrapText="1"/>
    </xf>
    <xf numFmtId="3" fontId="22" fillId="0" borderId="15" xfId="0" applyNumberFormat="1" applyFont="1" applyBorder="1" applyAlignment="1">
      <alignment horizontal="left" wrapText="1"/>
    </xf>
    <xf numFmtId="3" fontId="22" fillId="0" borderId="32" xfId="0" applyNumberFormat="1" applyFont="1" applyBorder="1" applyAlignment="1">
      <alignment horizontal="left" wrapText="1"/>
    </xf>
    <xf numFmtId="165" fontId="22" fillId="0" borderId="43" xfId="5" applyFont="1" applyFill="1" applyBorder="1" applyAlignment="1" applyProtection="1">
      <alignment horizontal="center" wrapText="1"/>
    </xf>
    <xf numFmtId="3" fontId="24" fillId="0" borderId="15" xfId="0" applyNumberFormat="1" applyFont="1" applyBorder="1" applyAlignment="1">
      <alignment horizontal="center" wrapText="1"/>
    </xf>
    <xf numFmtId="3" fontId="24" fillId="0" borderId="15" xfId="0" applyNumberFormat="1" applyFont="1" applyBorder="1" applyAlignment="1">
      <alignment horizontal="left" wrapText="1"/>
    </xf>
    <xf numFmtId="3" fontId="24" fillId="0" borderId="44" xfId="0" applyNumberFormat="1" applyFont="1" applyBorder="1" applyAlignment="1">
      <alignment horizontal="left" wrapText="1"/>
    </xf>
    <xf numFmtId="165" fontId="24" fillId="0" borderId="43" xfId="5" applyFont="1" applyFill="1" applyBorder="1" applyAlignment="1" applyProtection="1">
      <alignment horizontal="center" wrapText="1"/>
    </xf>
    <xf numFmtId="3" fontId="24" fillId="0" borderId="0" xfId="0" applyNumberFormat="1" applyFont="1" applyAlignment="1">
      <alignment horizontal="left" wrapText="1"/>
    </xf>
    <xf numFmtId="3" fontId="24" fillId="0" borderId="9" xfId="0" applyNumberFormat="1" applyFont="1" applyBorder="1" applyAlignment="1">
      <alignment horizontal="left" wrapText="1"/>
    </xf>
    <xf numFmtId="165" fontId="24" fillId="0" borderId="45" xfId="5" applyFont="1" applyFill="1" applyBorder="1" applyAlignment="1" applyProtection="1">
      <alignment horizontal="center" wrapText="1"/>
    </xf>
    <xf numFmtId="3" fontId="22" fillId="0" borderId="9" xfId="0" applyNumberFormat="1" applyFont="1" applyBorder="1" applyAlignment="1">
      <alignment horizontal="left" wrapText="1"/>
    </xf>
    <xf numFmtId="3" fontId="22" fillId="0" borderId="0" xfId="0" applyNumberFormat="1" applyFont="1" applyAlignment="1">
      <alignment horizontal="left" wrapText="1"/>
    </xf>
    <xf numFmtId="3" fontId="22" fillId="0" borderId="27" xfId="0" applyNumberFormat="1" applyFont="1" applyBorder="1" applyAlignment="1">
      <alignment horizontal="center" wrapText="1"/>
    </xf>
    <xf numFmtId="3" fontId="22" fillId="0" borderId="27" xfId="0" applyNumberFormat="1" applyFont="1" applyBorder="1" applyAlignment="1">
      <alignment horizontal="left" wrapText="1"/>
    </xf>
    <xf numFmtId="3" fontId="22" fillId="0" borderId="44" xfId="0" applyNumberFormat="1" applyFont="1" applyBorder="1" applyAlignment="1">
      <alignment horizontal="left" wrapText="1"/>
    </xf>
    <xf numFmtId="165" fontId="22" fillId="0" borderId="46" xfId="5" applyFont="1" applyFill="1" applyBorder="1" applyAlignment="1" applyProtection="1">
      <alignment horizontal="center" wrapText="1"/>
    </xf>
    <xf numFmtId="14" fontId="22" fillId="0" borderId="47" xfId="0" applyNumberFormat="1" applyFont="1" applyBorder="1" applyAlignment="1">
      <alignment horizontal="center" wrapText="1"/>
    </xf>
    <xf numFmtId="3" fontId="22" fillId="0" borderId="9" xfId="0" applyNumberFormat="1" applyFont="1" applyBorder="1" applyAlignment="1">
      <alignment horizontal="center" wrapText="1"/>
    </xf>
    <xf numFmtId="165" fontId="22" fillId="0" borderId="9" xfId="5" applyFont="1" applyFill="1" applyBorder="1" applyAlignment="1" applyProtection="1">
      <alignment horizontal="center" wrapText="1"/>
    </xf>
    <xf numFmtId="3" fontId="24" fillId="0" borderId="38" xfId="0" applyNumberFormat="1" applyFont="1" applyBorder="1" applyAlignment="1">
      <alignment horizontal="center" wrapText="1"/>
    </xf>
    <xf numFmtId="3" fontId="22" fillId="0" borderId="38" xfId="0" applyNumberFormat="1" applyFont="1" applyBorder="1" applyAlignment="1">
      <alignment horizontal="left" wrapText="1"/>
    </xf>
    <xf numFmtId="3" fontId="22" fillId="0" borderId="48" xfId="0" applyNumberFormat="1" applyFont="1" applyBorder="1" applyAlignment="1">
      <alignment horizontal="left" wrapText="1"/>
    </xf>
    <xf numFmtId="165" fontId="22" fillId="0" borderId="49" xfId="5" applyFont="1" applyFill="1" applyBorder="1" applyAlignment="1" applyProtection="1">
      <alignment horizontal="center" wrapText="1"/>
    </xf>
    <xf numFmtId="3" fontId="23" fillId="0" borderId="15" xfId="0" applyNumberFormat="1" applyFont="1" applyBorder="1" applyAlignment="1">
      <alignment horizontal="left" wrapText="1"/>
    </xf>
    <xf numFmtId="3" fontId="23" fillId="0" borderId="32" xfId="0" applyNumberFormat="1" applyFont="1" applyBorder="1" applyAlignment="1">
      <alignment horizontal="left" wrapText="1"/>
    </xf>
    <xf numFmtId="165" fontId="23" fillId="0" borderId="43" xfId="5" applyFont="1" applyFill="1" applyBorder="1" applyAlignment="1" applyProtection="1">
      <alignment horizontal="center" wrapText="1"/>
    </xf>
    <xf numFmtId="165" fontId="24" fillId="0" borderId="9" xfId="0" applyNumberFormat="1" applyFont="1" applyBorder="1"/>
    <xf numFmtId="165" fontId="24" fillId="0" borderId="0" xfId="0" applyNumberFormat="1" applyFont="1"/>
    <xf numFmtId="14" fontId="23" fillId="0" borderId="9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left" wrapText="1"/>
    </xf>
    <xf numFmtId="14" fontId="23" fillId="0" borderId="18" xfId="0" applyNumberFormat="1" applyFont="1" applyBorder="1" applyAlignment="1">
      <alignment horizontal="center"/>
    </xf>
    <xf numFmtId="165" fontId="22" fillId="0" borderId="43" xfId="0" applyNumberFormat="1" applyFont="1" applyBorder="1"/>
    <xf numFmtId="165" fontId="22" fillId="0" borderId="45" xfId="5" applyFont="1" applyFill="1" applyBorder="1" applyAlignment="1" applyProtection="1">
      <alignment horizontal="center" wrapText="1"/>
    </xf>
    <xf numFmtId="3" fontId="24" fillId="0" borderId="32" xfId="0" applyNumberFormat="1" applyFont="1" applyBorder="1" applyAlignment="1">
      <alignment horizontal="left" wrapText="1"/>
    </xf>
    <xf numFmtId="4" fontId="22" fillId="0" borderId="32" xfId="0" applyNumberFormat="1" applyFont="1" applyBorder="1" applyAlignment="1">
      <alignment horizontal="left" wrapText="1"/>
    </xf>
    <xf numFmtId="3" fontId="23" fillId="0" borderId="15" xfId="0" applyNumberFormat="1" applyFont="1" applyBorder="1" applyAlignment="1">
      <alignment horizontal="center" wrapText="1"/>
    </xf>
    <xf numFmtId="14" fontId="22" fillId="0" borderId="15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3" fontId="23" fillId="0" borderId="9" xfId="0" applyNumberFormat="1" applyFont="1" applyBorder="1" applyAlignment="1">
      <alignment horizontal="left" wrapText="1"/>
    </xf>
    <xf numFmtId="165" fontId="24" fillId="0" borderId="19" xfId="0" applyNumberFormat="1" applyFont="1" applyBorder="1"/>
    <xf numFmtId="3" fontId="22" fillId="0" borderId="50" xfId="0" applyNumberFormat="1" applyFont="1" applyBorder="1" applyAlignment="1">
      <alignment horizontal="left" wrapText="1"/>
    </xf>
    <xf numFmtId="14" fontId="22" fillId="0" borderId="51" xfId="0" applyNumberFormat="1" applyFont="1" applyBorder="1" applyAlignment="1">
      <alignment horizontal="center" wrapText="1"/>
    </xf>
    <xf numFmtId="3" fontId="22" fillId="0" borderId="33" xfId="0" applyNumberFormat="1" applyFont="1" applyBorder="1" applyAlignment="1">
      <alignment horizontal="left" wrapText="1"/>
    </xf>
    <xf numFmtId="3" fontId="22" fillId="0" borderId="52" xfId="0" applyNumberFormat="1" applyFont="1" applyBorder="1" applyAlignment="1">
      <alignment horizontal="left" wrapText="1"/>
    </xf>
    <xf numFmtId="165" fontId="24" fillId="0" borderId="53" xfId="0" applyNumberFormat="1" applyFont="1" applyBorder="1"/>
    <xf numFmtId="14" fontId="22" fillId="0" borderId="9" xfId="0" applyNumberFormat="1" applyFont="1" applyBorder="1" applyAlignment="1">
      <alignment horizontal="center" wrapText="1"/>
    </xf>
    <xf numFmtId="14" fontId="22" fillId="0" borderId="54" xfId="0" applyNumberFormat="1" applyFont="1" applyBorder="1" applyAlignment="1">
      <alignment horizontal="center" wrapText="1"/>
    </xf>
    <xf numFmtId="3" fontId="22" fillId="0" borderId="38" xfId="0" applyNumberFormat="1" applyFont="1" applyBorder="1" applyAlignment="1">
      <alignment horizontal="center" wrapText="1"/>
    </xf>
    <xf numFmtId="3" fontId="24" fillId="0" borderId="48" xfId="0" applyNumberFormat="1" applyFont="1" applyBorder="1" applyAlignment="1">
      <alignment horizontal="left" wrapText="1"/>
    </xf>
    <xf numFmtId="165" fontId="24" fillId="0" borderId="55" xfId="0" applyNumberFormat="1" applyFont="1" applyBorder="1"/>
    <xf numFmtId="165" fontId="23" fillId="0" borderId="19" xfId="0" applyNumberFormat="1" applyFont="1" applyBorder="1"/>
    <xf numFmtId="165" fontId="22" fillId="9" borderId="43" xfId="5" applyFont="1" applyFill="1" applyBorder="1" applyAlignment="1" applyProtection="1">
      <alignment horizontal="center" wrapText="1"/>
    </xf>
    <xf numFmtId="165" fontId="3" fillId="0" borderId="50" xfId="5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left" wrapText="1"/>
    </xf>
    <xf numFmtId="3" fontId="25" fillId="0" borderId="40" xfId="0" applyNumberFormat="1" applyFont="1" applyBorder="1" applyAlignment="1">
      <alignment horizontal="left" wrapText="1"/>
    </xf>
    <xf numFmtId="167" fontId="25" fillId="0" borderId="41" xfId="0" applyNumberFormat="1" applyFont="1" applyBorder="1" applyAlignment="1">
      <alignment horizontal="left" wrapText="1"/>
    </xf>
    <xf numFmtId="165" fontId="10" fillId="0" borderId="42" xfId="5" applyFont="1" applyFill="1" applyBorder="1" applyAlignment="1" applyProtection="1">
      <alignment horizontal="center" wrapText="1"/>
    </xf>
    <xf numFmtId="14" fontId="10" fillId="0" borderId="28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left" wrapText="1"/>
    </xf>
    <xf numFmtId="167" fontId="10" fillId="0" borderId="32" xfId="0" applyNumberFormat="1" applyFont="1" applyBorder="1" applyAlignment="1">
      <alignment horizontal="left" wrapText="1"/>
    </xf>
    <xf numFmtId="165" fontId="10" fillId="0" borderId="43" xfId="5" applyFont="1" applyFill="1" applyBorder="1" applyAlignment="1" applyProtection="1">
      <alignment horizontal="center" wrapText="1"/>
    </xf>
    <xf numFmtId="167" fontId="22" fillId="0" borderId="32" xfId="0" applyNumberFormat="1" applyFont="1" applyBorder="1" applyAlignment="1">
      <alignment horizontal="left" wrapText="1"/>
    </xf>
    <xf numFmtId="167" fontId="24" fillId="0" borderId="44" xfId="0" applyNumberFormat="1" applyFont="1" applyBorder="1" applyAlignment="1">
      <alignment horizontal="left" wrapText="1"/>
    </xf>
    <xf numFmtId="167" fontId="24" fillId="0" borderId="9" xfId="0" applyNumberFormat="1" applyFont="1" applyBorder="1" applyAlignment="1">
      <alignment horizontal="left" wrapText="1"/>
    </xf>
    <xf numFmtId="167" fontId="22" fillId="0" borderId="0" xfId="0" applyNumberFormat="1" applyFont="1" applyAlignment="1">
      <alignment horizontal="left" wrapText="1"/>
    </xf>
    <xf numFmtId="167" fontId="22" fillId="0" borderId="44" xfId="0" applyNumberFormat="1" applyFont="1" applyBorder="1" applyAlignment="1">
      <alignment horizontal="left" wrapText="1"/>
    </xf>
    <xf numFmtId="167" fontId="22" fillId="0" borderId="9" xfId="0" applyNumberFormat="1" applyFont="1" applyBorder="1" applyAlignment="1">
      <alignment horizontal="left" wrapText="1"/>
    </xf>
    <xf numFmtId="167" fontId="22" fillId="0" borderId="48" xfId="0" applyNumberFormat="1" applyFont="1" applyBorder="1" applyAlignment="1">
      <alignment horizontal="left" wrapText="1"/>
    </xf>
    <xf numFmtId="167" fontId="23" fillId="0" borderId="32" xfId="0" applyNumberFormat="1" applyFont="1" applyBorder="1" applyAlignment="1">
      <alignment horizontal="left" wrapText="1"/>
    </xf>
    <xf numFmtId="167" fontId="24" fillId="0" borderId="0" xfId="0" applyNumberFormat="1" applyFont="1"/>
    <xf numFmtId="167" fontId="22" fillId="0" borderId="57" xfId="0" applyNumberFormat="1" applyFont="1" applyBorder="1" applyAlignment="1">
      <alignment horizontal="left" wrapText="1"/>
    </xf>
    <xf numFmtId="167" fontId="24" fillId="0" borderId="48" xfId="0" applyNumberFormat="1" applyFont="1" applyBorder="1" applyAlignment="1">
      <alignment horizontal="left" wrapText="1"/>
    </xf>
    <xf numFmtId="167" fontId="22" fillId="0" borderId="43" xfId="5" applyNumberFormat="1" applyFont="1" applyFill="1" applyBorder="1" applyAlignment="1" applyProtection="1">
      <alignment horizontal="center" wrapText="1"/>
    </xf>
    <xf numFmtId="167" fontId="24" fillId="0" borderId="32" xfId="0" applyNumberFormat="1" applyFont="1" applyBorder="1" applyAlignment="1">
      <alignment horizontal="left" wrapText="1"/>
    </xf>
    <xf numFmtId="167" fontId="22" fillId="9" borderId="32" xfId="0" applyNumberFormat="1" applyFont="1" applyFill="1" applyBorder="1" applyAlignment="1">
      <alignment horizontal="left" wrapText="1"/>
    </xf>
    <xf numFmtId="0" fontId="23" fillId="0" borderId="0" xfId="0" applyFont="1"/>
    <xf numFmtId="167" fontId="24" fillId="9" borderId="32" xfId="0" applyNumberFormat="1" applyFont="1" applyFill="1" applyBorder="1" applyAlignment="1">
      <alignment horizontal="left" wrapText="1"/>
    </xf>
    <xf numFmtId="167" fontId="22" fillId="9" borderId="0" xfId="0" applyNumberFormat="1" applyFont="1" applyFill="1" applyAlignment="1">
      <alignment horizontal="left" wrapText="1"/>
    </xf>
    <xf numFmtId="167" fontId="22" fillId="9" borderId="44" xfId="0" applyNumberFormat="1" applyFont="1" applyFill="1" applyBorder="1" applyAlignment="1">
      <alignment horizontal="left" wrapText="1"/>
    </xf>
    <xf numFmtId="167" fontId="22" fillId="9" borderId="50" xfId="0" applyNumberFormat="1" applyFont="1" applyFill="1" applyBorder="1" applyAlignment="1">
      <alignment horizontal="left" wrapText="1"/>
    </xf>
    <xf numFmtId="167" fontId="24" fillId="9" borderId="0" xfId="0" applyNumberFormat="1" applyFont="1" applyFill="1" applyAlignment="1">
      <alignment horizontal="left" wrapText="1"/>
    </xf>
    <xf numFmtId="167" fontId="22" fillId="9" borderId="52" xfId="0" applyNumberFormat="1" applyFont="1" applyFill="1" applyBorder="1" applyAlignment="1">
      <alignment horizontal="left" wrapText="1"/>
    </xf>
    <xf numFmtId="3" fontId="22" fillId="9" borderId="9" xfId="0" applyNumberFormat="1" applyFont="1" applyFill="1" applyBorder="1" applyAlignment="1">
      <alignment horizontal="center" wrapText="1"/>
    </xf>
    <xf numFmtId="167" fontId="22" fillId="9" borderId="9" xfId="0" applyNumberFormat="1" applyFont="1" applyFill="1" applyBorder="1" applyAlignment="1">
      <alignment horizontal="left" wrapText="1"/>
    </xf>
    <xf numFmtId="167" fontId="22" fillId="0" borderId="33" xfId="0" applyNumberFormat="1" applyFont="1" applyBorder="1" applyAlignment="1">
      <alignment horizontal="left" wrapText="1"/>
    </xf>
    <xf numFmtId="167" fontId="24" fillId="0" borderId="0" xfId="0" applyNumberFormat="1" applyFont="1" applyAlignment="1">
      <alignment horizontal="left" wrapText="1"/>
    </xf>
    <xf numFmtId="165" fontId="23" fillId="0" borderId="50" xfId="0" applyNumberFormat="1" applyFont="1" applyBorder="1"/>
    <xf numFmtId="49" fontId="23" fillId="0" borderId="9" xfId="0" applyNumberFormat="1" applyFont="1" applyBorder="1" applyAlignment="1">
      <alignment horizontal="center"/>
    </xf>
    <xf numFmtId="0" fontId="23" fillId="0" borderId="58" xfId="0" applyFont="1" applyBorder="1" applyAlignment="1">
      <alignment wrapText="1"/>
    </xf>
    <xf numFmtId="0" fontId="23" fillId="0" borderId="9" xfId="0" applyFont="1" applyBorder="1" applyAlignment="1">
      <alignment wrapText="1"/>
    </xf>
    <xf numFmtId="3" fontId="24" fillId="0" borderId="57" xfId="0" applyNumberFormat="1" applyFont="1" applyBorder="1" applyAlignment="1">
      <alignment horizontal="left" wrapText="1"/>
    </xf>
    <xf numFmtId="3" fontId="24" fillId="0" borderId="27" xfId="0" applyNumberFormat="1" applyFont="1" applyBorder="1" applyAlignment="1">
      <alignment horizontal="left" wrapText="1"/>
    </xf>
    <xf numFmtId="3" fontId="22" fillId="0" borderId="57" xfId="0" applyNumberFormat="1" applyFont="1" applyBorder="1" applyAlignment="1">
      <alignment horizontal="left" wrapText="1"/>
    </xf>
    <xf numFmtId="165" fontId="23" fillId="0" borderId="9" xfId="0" applyNumberFormat="1" applyFont="1" applyBorder="1"/>
    <xf numFmtId="3" fontId="24" fillId="0" borderId="26" xfId="0" applyNumberFormat="1" applyFont="1" applyBorder="1" applyAlignment="1">
      <alignment horizontal="left" wrapText="1"/>
    </xf>
    <xf numFmtId="165" fontId="23" fillId="0" borderId="59" xfId="0" applyNumberFormat="1" applyFont="1" applyBorder="1"/>
    <xf numFmtId="3" fontId="22" fillId="0" borderId="29" xfId="0" applyNumberFormat="1" applyFont="1" applyBorder="1" applyAlignment="1">
      <alignment horizontal="left" wrapText="1"/>
    </xf>
    <xf numFmtId="14" fontId="22" fillId="0" borderId="60" xfId="0" applyNumberFormat="1" applyFont="1" applyBorder="1" applyAlignment="1">
      <alignment horizontal="center" wrapText="1"/>
    </xf>
    <xf numFmtId="49" fontId="23" fillId="0" borderId="33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left" wrapText="1"/>
    </xf>
    <xf numFmtId="165" fontId="22" fillId="0" borderId="62" xfId="5" applyFont="1" applyFill="1" applyBorder="1" applyAlignment="1" applyProtection="1">
      <alignment horizontal="center" wrapText="1"/>
    </xf>
    <xf numFmtId="165" fontId="24" fillId="9" borderId="43" xfId="5" applyFont="1" applyFill="1" applyBorder="1" applyAlignment="1" applyProtection="1">
      <alignment horizontal="center" wrapText="1"/>
    </xf>
    <xf numFmtId="165" fontId="24" fillId="9" borderId="45" xfId="5" applyFont="1" applyFill="1" applyBorder="1" applyAlignment="1" applyProtection="1">
      <alignment horizontal="center" wrapText="1"/>
    </xf>
    <xf numFmtId="165" fontId="22" fillId="9" borderId="46" xfId="5" applyFont="1" applyFill="1" applyBorder="1" applyAlignment="1" applyProtection="1">
      <alignment horizontal="center" wrapText="1"/>
    </xf>
    <xf numFmtId="165" fontId="22" fillId="9" borderId="9" xfId="5" applyFont="1" applyFill="1" applyBorder="1" applyAlignment="1" applyProtection="1">
      <alignment horizontal="center" wrapText="1"/>
    </xf>
    <xf numFmtId="165" fontId="22" fillId="9" borderId="49" xfId="5" applyFont="1" applyFill="1" applyBorder="1" applyAlignment="1" applyProtection="1">
      <alignment horizontal="center" wrapText="1"/>
    </xf>
    <xf numFmtId="165" fontId="23" fillId="9" borderId="43" xfId="5" applyFont="1" applyFill="1" applyBorder="1" applyAlignment="1" applyProtection="1">
      <alignment horizontal="center" wrapText="1"/>
    </xf>
    <xf numFmtId="165" fontId="22" fillId="9" borderId="45" xfId="5" applyFont="1" applyFill="1" applyBorder="1" applyAlignment="1" applyProtection="1">
      <alignment horizontal="center" wrapText="1"/>
    </xf>
    <xf numFmtId="165" fontId="24" fillId="9" borderId="9" xfId="0" applyNumberFormat="1" applyFont="1" applyFill="1" applyBorder="1"/>
    <xf numFmtId="165" fontId="23" fillId="9" borderId="9" xfId="0" applyNumberFormat="1" applyFont="1" applyFill="1" applyBorder="1"/>
    <xf numFmtId="14" fontId="22" fillId="0" borderId="33" xfId="0" applyNumberFormat="1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0" fillId="0" borderId="9" xfId="0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right" vertical="center" wrapText="1"/>
    </xf>
    <xf numFmtId="167" fontId="22" fillId="0" borderId="50" xfId="0" applyNumberFormat="1" applyFont="1" applyBorder="1" applyAlignment="1">
      <alignment horizontal="left" wrapText="1"/>
    </xf>
    <xf numFmtId="167" fontId="22" fillId="0" borderId="52" xfId="0" applyNumberFormat="1" applyFont="1" applyBorder="1" applyAlignment="1">
      <alignment horizontal="left" wrapText="1"/>
    </xf>
    <xf numFmtId="0" fontId="0" fillId="0" borderId="5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165" fontId="10" fillId="9" borderId="42" xfId="5" applyFont="1" applyFill="1" applyBorder="1" applyAlignment="1" applyProtection="1">
      <alignment horizontal="center" wrapText="1"/>
    </xf>
    <xf numFmtId="165" fontId="10" fillId="9" borderId="43" xfId="5" applyFont="1" applyFill="1" applyBorder="1" applyAlignment="1" applyProtection="1">
      <alignment horizontal="center" wrapText="1"/>
    </xf>
    <xf numFmtId="167" fontId="22" fillId="0" borderId="15" xfId="0" applyNumberFormat="1" applyFont="1" applyBorder="1" applyAlignment="1">
      <alignment horizontal="left" wrapText="1"/>
    </xf>
    <xf numFmtId="167" fontId="22" fillId="0" borderId="27" xfId="0" applyNumberFormat="1" applyFont="1" applyBorder="1" applyAlignment="1">
      <alignment horizontal="left" wrapText="1"/>
    </xf>
    <xf numFmtId="3" fontId="23" fillId="0" borderId="9" xfId="0" applyNumberFormat="1" applyFont="1" applyBorder="1" applyAlignment="1">
      <alignment horizontal="center" wrapText="1"/>
    </xf>
    <xf numFmtId="167" fontId="23" fillId="0" borderId="9" xfId="0" applyNumberFormat="1" applyFont="1" applyBorder="1" applyAlignment="1">
      <alignment horizontal="left" wrapText="1"/>
    </xf>
    <xf numFmtId="167" fontId="23" fillId="0" borderId="0" xfId="0" applyNumberFormat="1" applyFont="1" applyAlignment="1">
      <alignment horizontal="left" wrapText="1"/>
    </xf>
    <xf numFmtId="167" fontId="23" fillId="0" borderId="15" xfId="0" applyNumberFormat="1" applyFont="1" applyBorder="1" applyAlignment="1">
      <alignment horizontal="left" wrapText="1"/>
    </xf>
    <xf numFmtId="165" fontId="26" fillId="9" borderId="43" xfId="5" applyFont="1" applyFill="1" applyBorder="1" applyAlignment="1" applyProtection="1">
      <alignment horizontal="center" wrapText="1"/>
    </xf>
    <xf numFmtId="3" fontId="22" fillId="9" borderId="15" xfId="0" applyNumberFormat="1" applyFont="1" applyFill="1" applyBorder="1" applyAlignment="1">
      <alignment horizontal="center" wrapText="1"/>
    </xf>
    <xf numFmtId="167" fontId="22" fillId="9" borderId="43" xfId="5" applyNumberFormat="1" applyFont="1" applyFill="1" applyBorder="1" applyAlignment="1" applyProtection="1">
      <alignment horizontal="center" wrapText="1"/>
    </xf>
    <xf numFmtId="3" fontId="24" fillId="9" borderId="50" xfId="0" applyNumberFormat="1" applyFont="1" applyFill="1" applyBorder="1" applyAlignment="1">
      <alignment horizontal="center" wrapText="1"/>
    </xf>
    <xf numFmtId="3" fontId="24" fillId="9" borderId="9" xfId="0" applyNumberFormat="1" applyFont="1" applyFill="1" applyBorder="1" applyAlignment="1">
      <alignment horizontal="left" wrapText="1"/>
    </xf>
    <xf numFmtId="167" fontId="24" fillId="9" borderId="9" xfId="0" applyNumberFormat="1" applyFont="1" applyFill="1" applyBorder="1" applyAlignment="1">
      <alignment horizontal="left" wrapText="1"/>
    </xf>
    <xf numFmtId="3" fontId="22" fillId="9" borderId="9" xfId="0" applyNumberFormat="1" applyFont="1" applyFill="1" applyBorder="1" applyAlignment="1">
      <alignment horizontal="left" wrapText="1"/>
    </xf>
    <xf numFmtId="4" fontId="22" fillId="9" borderId="9" xfId="0" applyNumberFormat="1" applyFont="1" applyFill="1" applyBorder="1" applyAlignment="1">
      <alignment horizontal="left" wrapText="1"/>
    </xf>
    <xf numFmtId="3" fontId="24" fillId="9" borderId="9" xfId="0" applyNumberFormat="1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3" fillId="0" borderId="9" xfId="0" applyFont="1" applyBorder="1"/>
    <xf numFmtId="165" fontId="23" fillId="0" borderId="9" xfId="5" applyFont="1" applyBorder="1" applyAlignment="1">
      <alignment horizontal="center"/>
    </xf>
    <xf numFmtId="14" fontId="22" fillId="9" borderId="9" xfId="0" applyNumberFormat="1" applyFont="1" applyFill="1" applyBorder="1" applyAlignment="1">
      <alignment horizontal="center" wrapText="1"/>
    </xf>
    <xf numFmtId="167" fontId="23" fillId="0" borderId="9" xfId="0" applyNumberFormat="1" applyFont="1" applyBorder="1"/>
    <xf numFmtId="0" fontId="23" fillId="0" borderId="35" xfId="0" applyFont="1" applyBorder="1"/>
    <xf numFmtId="165" fontId="23" fillId="0" borderId="35" xfId="5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58" xfId="0" applyFont="1" applyBorder="1"/>
    <xf numFmtId="165" fontId="23" fillId="9" borderId="9" xfId="5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4" fontId="23" fillId="0" borderId="0" xfId="0" applyNumberFormat="1" applyFont="1" applyAlignment="1">
      <alignment horizontal="center" vertical="center" wrapText="1"/>
    </xf>
    <xf numFmtId="0" fontId="20" fillId="0" borderId="15" xfId="0" applyFont="1" applyBorder="1" applyAlignment="1">
      <alignment horizontal="left" wrapText="1"/>
    </xf>
    <xf numFmtId="165" fontId="13" fillId="0" borderId="32" xfId="5" applyFont="1" applyFill="1" applyBorder="1" applyAlignment="1" applyProtection="1">
      <alignment horizontal="center"/>
    </xf>
    <xf numFmtId="14" fontId="13" fillId="0" borderId="28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165" fontId="13" fillId="0" borderId="9" xfId="5" applyFont="1" applyFill="1" applyBorder="1" applyAlignment="1" applyProtection="1">
      <alignment horizontal="left"/>
    </xf>
    <xf numFmtId="165" fontId="13" fillId="0" borderId="15" xfId="5" applyFont="1" applyFill="1" applyBorder="1" applyAlignment="1" applyProtection="1">
      <alignment horizontal="center"/>
    </xf>
    <xf numFmtId="165" fontId="19" fillId="0" borderId="15" xfId="5" applyFont="1" applyFill="1" applyBorder="1" applyAlignment="1" applyProtection="1">
      <alignment horizontal="right"/>
    </xf>
    <xf numFmtId="0" fontId="20" fillId="0" borderId="9" xfId="0" applyFont="1" applyBorder="1" applyAlignment="1">
      <alignment horizontal="left" wrapText="1"/>
    </xf>
    <xf numFmtId="165" fontId="19" fillId="0" borderId="15" xfId="5" applyFont="1" applyFill="1" applyBorder="1" applyAlignment="1" applyProtection="1">
      <alignment horizontal="center"/>
    </xf>
    <xf numFmtId="0" fontId="14" fillId="0" borderId="9" xfId="0" applyFont="1" applyBorder="1" applyAlignment="1">
      <alignment horizontal="center"/>
    </xf>
    <xf numFmtId="0" fontId="20" fillId="0" borderId="32" xfId="0" applyFont="1" applyBorder="1" applyAlignment="1">
      <alignment horizontal="left" wrapText="1"/>
    </xf>
    <xf numFmtId="14" fontId="13" fillId="0" borderId="9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3" fillId="0" borderId="58" xfId="0" applyFont="1" applyBorder="1" applyAlignment="1">
      <alignment horizontal="center"/>
    </xf>
    <xf numFmtId="165" fontId="13" fillId="9" borderId="9" xfId="5" applyFont="1" applyFill="1" applyBorder="1" applyAlignment="1" applyProtection="1">
      <alignment horizontal="center"/>
    </xf>
    <xf numFmtId="165" fontId="19" fillId="0" borderId="32" xfId="5" applyFont="1" applyFill="1" applyBorder="1" applyAlignment="1" applyProtection="1">
      <alignment horizontal="center"/>
    </xf>
    <xf numFmtId="165" fontId="10" fillId="0" borderId="0" xfId="5" applyFont="1" applyFill="1" applyBorder="1" applyAlignment="1" applyProtection="1">
      <alignment horizontal="center" wrapText="1"/>
    </xf>
    <xf numFmtId="165" fontId="22" fillId="0" borderId="0" xfId="5" applyFont="1" applyFill="1" applyBorder="1" applyAlignment="1" applyProtection="1">
      <alignment horizontal="center" wrapText="1"/>
    </xf>
    <xf numFmtId="165" fontId="22" fillId="9" borderId="0" xfId="5" applyFont="1" applyFill="1" applyBorder="1" applyAlignment="1" applyProtection="1">
      <alignment horizontal="center" wrapText="1"/>
    </xf>
    <xf numFmtId="165" fontId="24" fillId="9" borderId="0" xfId="5" applyFont="1" applyFill="1" applyBorder="1" applyAlignment="1" applyProtection="1">
      <alignment horizontal="center" wrapText="1"/>
    </xf>
    <xf numFmtId="165" fontId="23" fillId="9" borderId="0" xfId="5" applyFont="1" applyFill="1" applyBorder="1" applyAlignment="1" applyProtection="1">
      <alignment horizontal="center" wrapText="1"/>
    </xf>
    <xf numFmtId="165" fontId="22" fillId="0" borderId="0" xfId="0" applyNumberFormat="1" applyFont="1" applyBorder="1"/>
    <xf numFmtId="0" fontId="14" fillId="0" borderId="32" xfId="0" applyFont="1" applyBorder="1" applyAlignment="1">
      <alignment horizontal="left" wrapText="1"/>
    </xf>
    <xf numFmtId="0" fontId="20" fillId="0" borderId="50" xfId="0" applyFont="1" applyBorder="1" applyAlignment="1">
      <alignment horizontal="left" wrapText="1"/>
    </xf>
    <xf numFmtId="0" fontId="20" fillId="0" borderId="32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165" fontId="19" fillId="0" borderId="27" xfId="5" applyFont="1" applyFill="1" applyBorder="1" applyAlignment="1" applyProtection="1">
      <alignment horizontal="center"/>
    </xf>
    <xf numFmtId="165" fontId="19" fillId="9" borderId="9" xfId="5" applyFont="1" applyFill="1" applyBorder="1" applyAlignment="1" applyProtection="1">
      <alignment horizontal="center"/>
    </xf>
    <xf numFmtId="165" fontId="19" fillId="0" borderId="9" xfId="5" applyFont="1" applyFill="1" applyBorder="1" applyAlignment="1" applyProtection="1">
      <alignment horizontal="right"/>
    </xf>
    <xf numFmtId="165" fontId="4" fillId="0" borderId="24" xfId="0" applyNumberFormat="1" applyFont="1" applyFill="1" applyBorder="1" applyAlignment="1">
      <alignment horizontal="right" vertical="center" wrapText="1"/>
    </xf>
    <xf numFmtId="165" fontId="22" fillId="0" borderId="63" xfId="5" applyFont="1" applyFill="1" applyBorder="1" applyAlignment="1" applyProtection="1">
      <alignment horizontal="center" wrapText="1"/>
    </xf>
    <xf numFmtId="165" fontId="24" fillId="0" borderId="0" xfId="5" applyFont="1" applyFill="1" applyBorder="1" applyAlignment="1" applyProtection="1">
      <alignment horizontal="center" wrapText="1"/>
    </xf>
    <xf numFmtId="0" fontId="3" fillId="0" borderId="50" xfId="3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65" fontId="10" fillId="9" borderId="0" xfId="5" applyFont="1" applyFill="1" applyBorder="1" applyAlignment="1" applyProtection="1">
      <alignment horizontal="center" wrapText="1"/>
    </xf>
    <xf numFmtId="165" fontId="13" fillId="0" borderId="27" xfId="5" applyFont="1" applyFill="1" applyBorder="1" applyAlignment="1" applyProtection="1">
      <alignment horizontal="center"/>
    </xf>
    <xf numFmtId="14" fontId="10" fillId="0" borderId="54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left" wrapText="1"/>
    </xf>
    <xf numFmtId="3" fontId="25" fillId="0" borderId="38" xfId="0" applyNumberFormat="1" applyFont="1" applyBorder="1" applyAlignment="1">
      <alignment horizontal="left" wrapText="1"/>
    </xf>
    <xf numFmtId="167" fontId="25" fillId="0" borderId="48" xfId="0" applyNumberFormat="1" applyFont="1" applyBorder="1" applyAlignment="1">
      <alignment horizontal="left" wrapText="1"/>
    </xf>
    <xf numFmtId="165" fontId="23" fillId="9" borderId="49" xfId="5" applyFont="1" applyFill="1" applyBorder="1" applyAlignment="1" applyProtection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165" fontId="27" fillId="10" borderId="9" xfId="5" applyFont="1" applyFill="1" applyBorder="1" applyAlignment="1" applyProtection="1">
      <alignment horizontal="center" wrapText="1"/>
    </xf>
    <xf numFmtId="14" fontId="28" fillId="0" borderId="15" xfId="0" applyNumberFormat="1" applyFont="1" applyBorder="1" applyAlignment="1">
      <alignment horizontal="center" wrapText="1"/>
    </xf>
    <xf numFmtId="3" fontId="29" fillId="0" borderId="38" xfId="0" applyNumberFormat="1" applyFont="1" applyBorder="1" applyAlignment="1">
      <alignment horizontal="left" wrapText="1"/>
    </xf>
    <xf numFmtId="0" fontId="30" fillId="0" borderId="15" xfId="0" applyFont="1" applyBorder="1" applyAlignment="1">
      <alignment horizontal="left"/>
    </xf>
    <xf numFmtId="3" fontId="30" fillId="0" borderId="15" xfId="0" applyNumberFormat="1" applyFont="1" applyBorder="1" applyAlignment="1">
      <alignment horizontal="left" wrapText="1"/>
    </xf>
    <xf numFmtId="165" fontId="31" fillId="0" borderId="15" xfId="5" applyFont="1" applyFill="1" applyBorder="1" applyAlignment="1" applyProtection="1">
      <alignment horizontal="center" wrapText="1"/>
    </xf>
    <xf numFmtId="14" fontId="32" fillId="0" borderId="28" xfId="0" applyNumberFormat="1" applyFont="1" applyBorder="1" applyAlignment="1">
      <alignment horizontal="center"/>
    </xf>
    <xf numFmtId="3" fontId="33" fillId="0" borderId="9" xfId="0" applyNumberFormat="1" applyFont="1" applyBorder="1" applyAlignment="1">
      <alignment horizontal="left" wrapText="1"/>
    </xf>
    <xf numFmtId="165" fontId="28" fillId="0" borderId="15" xfId="5" applyFont="1" applyFill="1" applyBorder="1" applyAlignment="1" applyProtection="1">
      <alignment horizontal="center" wrapText="1"/>
    </xf>
    <xf numFmtId="3" fontId="33" fillId="0" borderId="15" xfId="0" applyNumberFormat="1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3" fontId="35" fillId="0" borderId="15" xfId="0" applyNumberFormat="1" applyFont="1" applyBorder="1" applyAlignment="1">
      <alignment horizontal="left" wrapText="1"/>
    </xf>
    <xf numFmtId="3" fontId="29" fillId="0" borderId="15" xfId="0" applyNumberFormat="1" applyFont="1" applyBorder="1" applyAlignment="1">
      <alignment horizontal="left" wrapText="1"/>
    </xf>
    <xf numFmtId="165" fontId="32" fillId="0" borderId="15" xfId="5" applyFont="1" applyFill="1" applyBorder="1" applyAlignment="1" applyProtection="1">
      <alignment horizontal="center"/>
    </xf>
    <xf numFmtId="3" fontId="34" fillId="0" borderId="15" xfId="0" applyNumberFormat="1" applyFont="1" applyBorder="1" applyAlignment="1">
      <alignment horizontal="left" wrapText="1"/>
    </xf>
    <xf numFmtId="0" fontId="14" fillId="0" borderId="15" xfId="0" applyFont="1" applyBorder="1" applyAlignment="1">
      <alignment horizontal="left"/>
    </xf>
    <xf numFmtId="0" fontId="14" fillId="0" borderId="38" xfId="0" applyFont="1" applyBorder="1" applyAlignment="1">
      <alignment horizontal="left" wrapText="1"/>
    </xf>
    <xf numFmtId="3" fontId="33" fillId="0" borderId="38" xfId="0" applyNumberFormat="1" applyFont="1" applyBorder="1" applyAlignment="1">
      <alignment horizontal="left" wrapText="1"/>
    </xf>
    <xf numFmtId="14" fontId="31" fillId="0" borderId="32" xfId="0" applyNumberFormat="1" applyFont="1" applyBorder="1" applyAlignment="1">
      <alignment horizontal="center" wrapText="1"/>
    </xf>
    <xf numFmtId="3" fontId="35" fillId="0" borderId="9" xfId="0" applyNumberFormat="1" applyFont="1" applyBorder="1" applyAlignment="1">
      <alignment horizontal="left" wrapText="1"/>
    </xf>
    <xf numFmtId="3" fontId="35" fillId="9" borderId="15" xfId="0" applyNumberFormat="1" applyFont="1" applyFill="1" applyBorder="1" applyAlignment="1">
      <alignment horizontal="left" wrapText="1"/>
    </xf>
    <xf numFmtId="14" fontId="28" fillId="0" borderId="9" xfId="0" applyNumberFormat="1" applyFont="1" applyBorder="1" applyAlignment="1">
      <alignment horizontal="center" wrapText="1"/>
    </xf>
    <xf numFmtId="3" fontId="29" fillId="0" borderId="9" xfId="0" applyNumberFormat="1" applyFont="1" applyBorder="1" applyAlignment="1">
      <alignment horizontal="left" wrapText="1"/>
    </xf>
    <xf numFmtId="0" fontId="30" fillId="0" borderId="9" xfId="0" applyFont="1" applyBorder="1" applyAlignment="1">
      <alignment horizontal="left"/>
    </xf>
    <xf numFmtId="3" fontId="30" fillId="0" borderId="9" xfId="0" applyNumberFormat="1" applyFont="1" applyBorder="1" applyAlignment="1">
      <alignment horizontal="left" wrapText="1"/>
    </xf>
    <xf numFmtId="165" fontId="31" fillId="0" borderId="9" xfId="5" applyFont="1" applyFill="1" applyBorder="1" applyAlignment="1" applyProtection="1">
      <alignment horizontal="center" wrapText="1"/>
    </xf>
    <xf numFmtId="165" fontId="28" fillId="0" borderId="9" xfId="5" applyFont="1" applyFill="1" applyBorder="1" applyAlignment="1" applyProtection="1">
      <alignment horizontal="center" wrapText="1"/>
    </xf>
    <xf numFmtId="14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165" fontId="32" fillId="9" borderId="38" xfId="5" applyFont="1" applyFill="1" applyBorder="1" applyAlignment="1" applyProtection="1">
      <alignment horizontal="center"/>
    </xf>
    <xf numFmtId="3" fontId="35" fillId="0" borderId="38" xfId="0" applyNumberFormat="1" applyFont="1" applyBorder="1" applyAlignment="1">
      <alignment horizontal="left" wrapText="1"/>
    </xf>
    <xf numFmtId="0" fontId="36" fillId="9" borderId="9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left" wrapText="1"/>
    </xf>
    <xf numFmtId="3" fontId="37" fillId="9" borderId="38" xfId="0" applyNumberFormat="1" applyFont="1" applyFill="1" applyBorder="1" applyAlignment="1">
      <alignment horizontal="left" wrapText="1"/>
    </xf>
    <xf numFmtId="165" fontId="31" fillId="9" borderId="15" xfId="5" applyFont="1" applyFill="1" applyBorder="1" applyAlignment="1" applyProtection="1">
      <alignment horizontal="center" wrapText="1"/>
    </xf>
    <xf numFmtId="165" fontId="28" fillId="9" borderId="15" xfId="5" applyFont="1" applyFill="1" applyBorder="1" applyAlignment="1" applyProtection="1">
      <alignment horizontal="center" wrapText="1"/>
    </xf>
    <xf numFmtId="3" fontId="33" fillId="9" borderId="15" xfId="0" applyNumberFormat="1" applyFont="1" applyFill="1" applyBorder="1" applyAlignment="1">
      <alignment horizontal="left" wrapText="1"/>
    </xf>
    <xf numFmtId="165" fontId="32" fillId="9" borderId="15" xfId="5" applyFont="1" applyFill="1" applyBorder="1" applyAlignment="1" applyProtection="1">
      <alignment horizontal="center"/>
    </xf>
    <xf numFmtId="165" fontId="13" fillId="9" borderId="15" xfId="5" applyFont="1" applyFill="1" applyBorder="1" applyAlignment="1" applyProtection="1">
      <alignment horizontal="center"/>
    </xf>
    <xf numFmtId="14" fontId="28" fillId="0" borderId="27" xfId="0" applyNumberFormat="1" applyFont="1" applyBorder="1" applyAlignment="1">
      <alignment horizontal="center" wrapText="1"/>
    </xf>
    <xf numFmtId="3" fontId="33" fillId="0" borderId="27" xfId="0" applyNumberFormat="1" applyFont="1" applyBorder="1" applyAlignment="1">
      <alignment horizontal="left" wrapText="1"/>
    </xf>
    <xf numFmtId="3" fontId="35" fillId="9" borderId="27" xfId="0" applyNumberFormat="1" applyFont="1" applyFill="1" applyBorder="1" applyAlignment="1">
      <alignment horizontal="left" wrapText="1"/>
    </xf>
    <xf numFmtId="165" fontId="28" fillId="9" borderId="27" xfId="5" applyFont="1" applyFill="1" applyBorder="1" applyAlignment="1" applyProtection="1">
      <alignment horizontal="center" wrapText="1"/>
    </xf>
    <xf numFmtId="3" fontId="35" fillId="9" borderId="9" xfId="0" applyNumberFormat="1" applyFont="1" applyFill="1" applyBorder="1" applyAlignment="1">
      <alignment horizontal="left" wrapText="1"/>
    </xf>
    <xf numFmtId="165" fontId="28" fillId="9" borderId="9" xfId="5" applyFont="1" applyFill="1" applyBorder="1" applyAlignment="1" applyProtection="1">
      <alignment horizontal="center" wrapText="1"/>
    </xf>
    <xf numFmtId="14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3" fontId="24" fillId="0" borderId="33" xfId="0" applyNumberFormat="1" applyFont="1" applyBorder="1" applyAlignment="1">
      <alignment horizontal="left" wrapText="1"/>
    </xf>
    <xf numFmtId="165" fontId="38" fillId="0" borderId="9" xfId="0" applyNumberFormat="1" applyFont="1" applyFill="1" applyBorder="1" applyAlignment="1">
      <alignment horizontal="left" vertical="top"/>
    </xf>
    <xf numFmtId="165" fontId="4" fillId="0" borderId="8" xfId="0" applyNumberFormat="1" applyFont="1" applyFill="1" applyBorder="1" applyAlignment="1">
      <alignment horizontal="right" vertical="center" wrapText="1"/>
    </xf>
    <xf numFmtId="14" fontId="10" fillId="9" borderId="28" xfId="0" applyNumberFormat="1" applyFont="1" applyFill="1" applyBorder="1" applyAlignment="1">
      <alignment horizontal="center" wrapText="1"/>
    </xf>
    <xf numFmtId="3" fontId="22" fillId="9" borderId="15" xfId="0" applyNumberFormat="1" applyFont="1" applyFill="1" applyBorder="1" applyAlignment="1">
      <alignment horizontal="left" wrapText="1"/>
    </xf>
    <xf numFmtId="14" fontId="22" fillId="9" borderId="15" xfId="0" applyNumberFormat="1" applyFont="1" applyFill="1" applyBorder="1" applyAlignment="1">
      <alignment horizontal="center" wrapText="1"/>
    </xf>
    <xf numFmtId="167" fontId="22" fillId="9" borderId="15" xfId="0" applyNumberFormat="1" applyFont="1" applyFill="1" applyBorder="1" applyAlignment="1">
      <alignment horizontal="left" wrapText="1"/>
    </xf>
    <xf numFmtId="3" fontId="24" fillId="9" borderId="15" xfId="0" applyNumberFormat="1" applyFont="1" applyFill="1" applyBorder="1" applyAlignment="1">
      <alignment horizontal="left" wrapText="1"/>
    </xf>
    <xf numFmtId="165" fontId="22" fillId="9" borderId="43" xfId="0" applyNumberFormat="1" applyFont="1" applyFill="1" applyBorder="1"/>
    <xf numFmtId="3" fontId="22" fillId="9" borderId="33" xfId="0" applyNumberFormat="1" applyFont="1" applyFill="1" applyBorder="1" applyAlignment="1">
      <alignment horizontal="left" wrapText="1"/>
    </xf>
    <xf numFmtId="3" fontId="23" fillId="9" borderId="9" xfId="0" applyNumberFormat="1" applyFont="1" applyFill="1" applyBorder="1" applyAlignment="1">
      <alignment horizontal="center" wrapText="1"/>
    </xf>
    <xf numFmtId="3" fontId="23" fillId="9" borderId="9" xfId="0" applyNumberFormat="1" applyFont="1" applyFill="1" applyBorder="1" applyAlignment="1">
      <alignment horizontal="left" wrapText="1"/>
    </xf>
    <xf numFmtId="167" fontId="23" fillId="9" borderId="0" xfId="0" applyNumberFormat="1" applyFont="1" applyFill="1" applyAlignment="1">
      <alignment horizontal="left" wrapText="1"/>
    </xf>
    <xf numFmtId="167" fontId="23" fillId="9" borderId="9" xfId="0" applyNumberFormat="1" applyFont="1" applyFill="1" applyBorder="1" applyAlignment="1">
      <alignment horizontal="left" wrapText="1"/>
    </xf>
    <xf numFmtId="3" fontId="22" fillId="9" borderId="32" xfId="0" applyNumberFormat="1" applyFont="1" applyFill="1" applyBorder="1" applyAlignment="1">
      <alignment horizontal="left" wrapText="1"/>
    </xf>
    <xf numFmtId="14" fontId="22" fillId="9" borderId="28" xfId="0" applyNumberFormat="1" applyFont="1" applyFill="1" applyBorder="1" applyAlignment="1">
      <alignment horizontal="center" wrapText="1"/>
    </xf>
    <xf numFmtId="3" fontId="22" fillId="9" borderId="38" xfId="0" applyNumberFormat="1" applyFont="1" applyFill="1" applyBorder="1" applyAlignment="1">
      <alignment horizontal="left" wrapText="1"/>
    </xf>
    <xf numFmtId="3" fontId="24" fillId="9" borderId="15" xfId="0" applyNumberFormat="1" applyFont="1" applyFill="1" applyBorder="1" applyAlignment="1">
      <alignment horizontal="center" wrapText="1"/>
    </xf>
    <xf numFmtId="167" fontId="24" fillId="9" borderId="15" xfId="0" applyNumberFormat="1" applyFont="1" applyFill="1" applyBorder="1" applyAlignment="1">
      <alignment horizontal="left" wrapText="1"/>
    </xf>
    <xf numFmtId="3" fontId="24" fillId="9" borderId="0" xfId="0" applyNumberFormat="1" applyFont="1" applyFill="1" applyAlignment="1">
      <alignment horizontal="center" wrapText="1"/>
    </xf>
    <xf numFmtId="4" fontId="24" fillId="9" borderId="9" xfId="0" applyNumberFormat="1" applyFont="1" applyFill="1" applyBorder="1" applyAlignment="1">
      <alignment horizontal="left" wrapText="1"/>
    </xf>
    <xf numFmtId="165" fontId="22" fillId="9" borderId="29" xfId="5" applyFont="1" applyFill="1" applyBorder="1" applyAlignment="1" applyProtection="1">
      <alignment horizontal="center" wrapText="1"/>
    </xf>
    <xf numFmtId="3" fontId="23" fillId="9" borderId="15" xfId="0" applyNumberFormat="1" applyFont="1" applyFill="1" applyBorder="1" applyAlignment="1">
      <alignment horizontal="center" wrapText="1"/>
    </xf>
    <xf numFmtId="165" fontId="23" fillId="9" borderId="29" xfId="5" applyFont="1" applyFill="1" applyBorder="1" applyAlignment="1" applyProtection="1">
      <alignment horizontal="center" wrapText="1"/>
    </xf>
    <xf numFmtId="3" fontId="22" fillId="9" borderId="50" xfId="0" applyNumberFormat="1" applyFont="1" applyFill="1" applyBorder="1" applyAlignment="1">
      <alignment horizontal="left" wrapText="1"/>
    </xf>
    <xf numFmtId="4" fontId="22" fillId="9" borderId="50" xfId="0" applyNumberFormat="1" applyFont="1" applyFill="1" applyBorder="1" applyAlignment="1">
      <alignment horizontal="left" wrapText="1"/>
    </xf>
    <xf numFmtId="4" fontId="23" fillId="9" borderId="0" xfId="0" applyNumberFormat="1" applyFont="1" applyFill="1" applyAlignment="1">
      <alignment horizontal="left" wrapText="1"/>
    </xf>
    <xf numFmtId="165" fontId="22" fillId="9" borderId="15" xfId="5" applyFont="1" applyFill="1" applyBorder="1" applyAlignment="1" applyProtection="1">
      <alignment horizontal="center" wrapText="1"/>
    </xf>
    <xf numFmtId="14" fontId="22" fillId="9" borderId="48" xfId="0" applyNumberFormat="1" applyFont="1" applyFill="1" applyBorder="1" applyAlignment="1">
      <alignment horizontal="center" wrapText="1"/>
    </xf>
    <xf numFmtId="3" fontId="24" fillId="9" borderId="26" xfId="0" applyNumberFormat="1" applyFont="1" applyFill="1" applyBorder="1" applyAlignment="1">
      <alignment horizontal="center" wrapText="1"/>
    </xf>
    <xf numFmtId="3" fontId="22" fillId="9" borderId="26" xfId="0" applyNumberFormat="1" applyFont="1" applyFill="1" applyBorder="1" applyAlignment="1">
      <alignment horizontal="left" wrapText="1"/>
    </xf>
    <xf numFmtId="4" fontId="22" fillId="9" borderId="26" xfId="0" applyNumberFormat="1" applyFont="1" applyFill="1" applyBorder="1" applyAlignment="1">
      <alignment horizontal="left" wrapText="1"/>
    </xf>
    <xf numFmtId="165" fontId="23" fillId="9" borderId="19" xfId="0" applyNumberFormat="1" applyFont="1" applyFill="1" applyBorder="1"/>
    <xf numFmtId="14" fontId="22" fillId="9" borderId="32" xfId="0" applyNumberFormat="1" applyFont="1" applyFill="1" applyBorder="1" applyAlignment="1">
      <alignment horizontal="center" wrapText="1"/>
    </xf>
    <xf numFmtId="0" fontId="23" fillId="9" borderId="9" xfId="0" applyFont="1" applyFill="1" applyBorder="1" applyAlignment="1">
      <alignment horizontal="center"/>
    </xf>
    <xf numFmtId="0" fontId="23" fillId="9" borderId="9" xfId="0" applyFont="1" applyFill="1" applyBorder="1"/>
    <xf numFmtId="4" fontId="23" fillId="9" borderId="9" xfId="0" applyNumberFormat="1" applyFont="1" applyFill="1" applyBorder="1"/>
    <xf numFmtId="0" fontId="23" fillId="9" borderId="50" xfId="0" applyFont="1" applyFill="1" applyBorder="1"/>
    <xf numFmtId="4" fontId="23" fillId="9" borderId="50" xfId="0" applyNumberFormat="1" applyFont="1" applyFill="1" applyBorder="1"/>
    <xf numFmtId="4" fontId="23" fillId="9" borderId="9" xfId="0" applyNumberFormat="1" applyFont="1" applyFill="1" applyBorder="1" applyAlignment="1">
      <alignment horizontal="left" wrapText="1"/>
    </xf>
    <xf numFmtId="165" fontId="24" fillId="9" borderId="19" xfId="0" applyNumberFormat="1" applyFont="1" applyFill="1" applyBorder="1"/>
    <xf numFmtId="0" fontId="23" fillId="9" borderId="52" xfId="0" applyFont="1" applyFill="1" applyBorder="1"/>
    <xf numFmtId="165" fontId="23" fillId="9" borderId="9" xfId="5" applyFont="1" applyFill="1" applyBorder="1"/>
    <xf numFmtId="167" fontId="23" fillId="9" borderId="9" xfId="0" applyNumberFormat="1" applyFont="1" applyFill="1" applyBorder="1"/>
    <xf numFmtId="0" fontId="23" fillId="9" borderId="0" xfId="0" applyFont="1" applyFill="1" applyAlignment="1">
      <alignment horizontal="center"/>
    </xf>
    <xf numFmtId="14" fontId="22" fillId="9" borderId="33" xfId="0" applyNumberFormat="1" applyFont="1" applyFill="1" applyBorder="1" applyAlignment="1">
      <alignment horizontal="center" wrapText="1"/>
    </xf>
    <xf numFmtId="0" fontId="23" fillId="9" borderId="33" xfId="0" applyFont="1" applyFill="1" applyBorder="1"/>
    <xf numFmtId="165" fontId="23" fillId="9" borderId="33" xfId="5" applyFont="1" applyFill="1" applyBorder="1" applyAlignment="1">
      <alignment horizontal="center"/>
    </xf>
    <xf numFmtId="0" fontId="23" fillId="9" borderId="56" xfId="0" applyFont="1" applyFill="1" applyBorder="1"/>
    <xf numFmtId="165" fontId="23" fillId="9" borderId="56" xfId="5" applyFont="1" applyFill="1" applyBorder="1" applyAlignment="1">
      <alignment horizontal="center"/>
    </xf>
    <xf numFmtId="0" fontId="23" fillId="0" borderId="50" xfId="0" applyFont="1" applyBorder="1" applyAlignment="1">
      <alignment horizontal="center" vertical="center" wrapText="1"/>
    </xf>
    <xf numFmtId="165" fontId="32" fillId="9" borderId="9" xfId="5" applyFont="1" applyFill="1" applyBorder="1" applyAlignment="1" applyProtection="1">
      <alignment horizontal="center"/>
    </xf>
    <xf numFmtId="167" fontId="39" fillId="0" borderId="32" xfId="0" applyNumberFormat="1" applyFont="1" applyBorder="1" applyAlignment="1">
      <alignment horizontal="left" wrapText="1"/>
    </xf>
    <xf numFmtId="165" fontId="40" fillId="9" borderId="43" xfId="5" applyFont="1" applyFill="1" applyBorder="1" applyAlignment="1" applyProtection="1">
      <alignment horizontal="center" wrapText="1"/>
    </xf>
    <xf numFmtId="8" fontId="41" fillId="11" borderId="1" xfId="1" applyNumberFormat="1" applyFont="1" applyFill="1" applyBorder="1" applyAlignment="1">
      <alignment horizontal="center" vertical="center" wrapText="1" shrinkToFit="1"/>
    </xf>
    <xf numFmtId="165" fontId="23" fillId="10" borderId="9" xfId="5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>
      <alignment horizontal="righ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</cellXfs>
  <cellStyles count="8">
    <cellStyle name="Moeda" xfId="1" builtinId="4"/>
    <cellStyle name="Moeda 2" xfId="2"/>
    <cellStyle name="Moeda 2 2" xfId="5"/>
    <cellStyle name="Moeda 3" xfId="4"/>
    <cellStyle name="Moeda 4" xfId="7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911680</xdr:colOff>
      <xdr:row>0</xdr:row>
      <xdr:rowOff>0</xdr:rowOff>
    </xdr:from>
    <xdr:to>
      <xdr:col>3</xdr:col>
      <xdr:colOff>1442358</xdr:colOff>
      <xdr:row>0</xdr:row>
      <xdr:rowOff>1413809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3" y="0"/>
          <a:ext cx="6368142" cy="141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1521281</xdr:colOff>
      <xdr:row>0</xdr:row>
      <xdr:rowOff>66676</xdr:rowOff>
    </xdr:from>
    <xdr:to>
      <xdr:col>3</xdr:col>
      <xdr:colOff>600076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CFCCD62-1BCA-449C-BB3B-A3E681B6E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856" y="66676"/>
          <a:ext cx="4498520" cy="885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19050</xdr:rowOff>
    </xdr:from>
    <xdr:to>
      <xdr:col>3</xdr:col>
      <xdr:colOff>1431470</xdr:colOff>
      <xdr:row>5</xdr:row>
      <xdr:rowOff>95249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BD62484-5C06-400E-9D94-945F4E30A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9050"/>
          <a:ext cx="449852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157" zoomScale="70" zoomScaleNormal="70" workbookViewId="0">
      <selection activeCell="F191" sqref="D191:F205"/>
    </sheetView>
  </sheetViews>
  <sheetFormatPr defaultColWidth="9.33203125" defaultRowHeight="12.75" x14ac:dyDescent="0.2"/>
  <cols>
    <col min="1" max="1" width="21.5" style="1" customWidth="1"/>
    <col min="2" max="2" width="33.1640625" style="1" customWidth="1"/>
    <col min="3" max="3" width="69" style="1" customWidth="1"/>
    <col min="4" max="4" width="52.1640625" style="1" customWidth="1"/>
    <col min="5" max="5" width="28" style="2" customWidth="1"/>
    <col min="6" max="6" width="35.6640625" style="1" customWidth="1"/>
    <col min="7" max="7" width="9.33203125" style="1"/>
    <col min="8" max="8" width="14.1640625" style="1" bestFit="1" customWidth="1"/>
    <col min="9" max="16384" width="9.33203125" style="1"/>
  </cols>
  <sheetData>
    <row r="1" spans="1:5" ht="111.75" customHeight="1" x14ac:dyDescent="0.2"/>
    <row r="2" spans="1:5" ht="18" customHeight="1" x14ac:dyDescent="0.2">
      <c r="A2" s="430" t="s">
        <v>0</v>
      </c>
      <c r="B2" s="431"/>
      <c r="C2" s="431"/>
      <c r="D2" s="431"/>
      <c r="E2" s="432"/>
    </row>
    <row r="3" spans="1:5" ht="18" customHeight="1" x14ac:dyDescent="0.2">
      <c r="A3" s="433" t="s">
        <v>1</v>
      </c>
      <c r="B3" s="431"/>
      <c r="C3" s="431"/>
      <c r="D3" s="431"/>
      <c r="E3" s="432"/>
    </row>
    <row r="4" spans="1:5" ht="18" x14ac:dyDescent="0.2">
      <c r="A4" s="423"/>
      <c r="B4" s="423"/>
      <c r="C4" s="423"/>
      <c r="D4" s="423"/>
      <c r="E4" s="423"/>
    </row>
    <row r="5" spans="1:5" ht="18" customHeight="1" x14ac:dyDescent="0.2">
      <c r="A5" s="434" t="s">
        <v>2</v>
      </c>
      <c r="B5" s="435"/>
      <c r="C5" s="435"/>
      <c r="D5" s="436"/>
      <c r="E5" s="437"/>
    </row>
    <row r="6" spans="1:5" ht="18" customHeight="1" x14ac:dyDescent="0.2">
      <c r="A6" s="438" t="s">
        <v>3</v>
      </c>
      <c r="B6" s="439"/>
      <c r="C6" s="3" t="s">
        <v>4</v>
      </c>
      <c r="D6" s="3" t="s">
        <v>5</v>
      </c>
      <c r="E6" s="437"/>
    </row>
    <row r="7" spans="1:5" ht="18.75" x14ac:dyDescent="0.25">
      <c r="A7" s="440" t="s">
        <v>6</v>
      </c>
      <c r="B7" s="441"/>
      <c r="C7" s="81">
        <v>44351</v>
      </c>
      <c r="D7" s="31">
        <v>273355.53999999998</v>
      </c>
      <c r="E7" s="437"/>
    </row>
    <row r="8" spans="1:5" ht="18" customHeight="1" x14ac:dyDescent="0.25">
      <c r="A8" s="440" t="s">
        <v>7</v>
      </c>
      <c r="B8" s="441"/>
      <c r="C8" s="58">
        <v>44362</v>
      </c>
      <c r="D8" s="31">
        <v>320530</v>
      </c>
      <c r="E8" s="437"/>
    </row>
    <row r="9" spans="1:5" ht="18.75" x14ac:dyDescent="0.25">
      <c r="A9" s="440" t="s">
        <v>8</v>
      </c>
      <c r="B9" s="441"/>
      <c r="C9" s="81">
        <v>44351</v>
      </c>
      <c r="D9" s="31">
        <v>429636</v>
      </c>
      <c r="E9" s="437"/>
    </row>
    <row r="10" spans="1:5" ht="18" customHeight="1" x14ac:dyDescent="0.25">
      <c r="A10" s="440" t="s">
        <v>9</v>
      </c>
      <c r="B10" s="441"/>
      <c r="C10" s="81">
        <v>44351</v>
      </c>
      <c r="D10" s="31">
        <v>223906</v>
      </c>
      <c r="E10" s="437"/>
    </row>
    <row r="11" spans="1:5" ht="18" x14ac:dyDescent="0.2">
      <c r="A11" s="442" t="s">
        <v>10</v>
      </c>
      <c r="B11" s="443"/>
      <c r="C11" s="444"/>
      <c r="D11" s="4">
        <f>SUM(D7:D10)</f>
        <v>1247427.54</v>
      </c>
      <c r="E11" s="437"/>
    </row>
    <row r="12" spans="1:5" ht="18" customHeight="1" x14ac:dyDescent="0.2">
      <c r="A12" s="412"/>
      <c r="B12" s="412"/>
      <c r="C12" s="412"/>
      <c r="D12" s="412"/>
      <c r="E12" s="412"/>
    </row>
    <row r="13" spans="1:5" ht="22.5" customHeight="1" x14ac:dyDescent="0.2">
      <c r="A13" s="413" t="s">
        <v>11</v>
      </c>
      <c r="B13" s="414"/>
      <c r="C13" s="414"/>
      <c r="D13" s="414"/>
      <c r="E13" s="415"/>
    </row>
    <row r="14" spans="1:5" ht="54" customHeight="1" x14ac:dyDescent="0.2">
      <c r="A14" s="6" t="s">
        <v>12</v>
      </c>
      <c r="B14" s="5" t="s">
        <v>26</v>
      </c>
      <c r="C14" s="5" t="s">
        <v>14</v>
      </c>
      <c r="D14" s="5" t="s">
        <v>15</v>
      </c>
      <c r="E14" s="5" t="s">
        <v>16</v>
      </c>
    </row>
    <row r="15" spans="1:5" s="11" customFormat="1" ht="36" x14ac:dyDescent="0.25">
      <c r="A15" s="50">
        <v>44363</v>
      </c>
      <c r="B15" s="59" t="s">
        <v>51</v>
      </c>
      <c r="C15" s="60" t="s">
        <v>52</v>
      </c>
      <c r="D15" s="52" t="s">
        <v>53</v>
      </c>
      <c r="E15" s="61">
        <v>123998</v>
      </c>
    </row>
    <row r="16" spans="1:5" s="11" customFormat="1" ht="18" x14ac:dyDescent="0.25">
      <c r="A16" s="50">
        <v>44363</v>
      </c>
      <c r="B16" s="62" t="s">
        <v>54</v>
      </c>
      <c r="C16" s="63" t="s">
        <v>55</v>
      </c>
      <c r="D16" s="64" t="s">
        <v>53</v>
      </c>
      <c r="E16" s="61">
        <v>100068.12</v>
      </c>
    </row>
    <row r="17" spans="1:5" s="11" customFormat="1" ht="18.75" customHeight="1" x14ac:dyDescent="0.25">
      <c r="A17" s="50">
        <v>44363</v>
      </c>
      <c r="B17" s="62" t="s">
        <v>56</v>
      </c>
      <c r="C17" s="63" t="s">
        <v>34</v>
      </c>
      <c r="D17" s="64" t="s">
        <v>57</v>
      </c>
      <c r="E17" s="61">
        <v>6800.75</v>
      </c>
    </row>
    <row r="18" spans="1:5" ht="36" x14ac:dyDescent="0.25">
      <c r="A18" s="50">
        <v>44364</v>
      </c>
      <c r="B18" s="59" t="s">
        <v>58</v>
      </c>
      <c r="C18" s="65" t="s">
        <v>59</v>
      </c>
      <c r="D18" s="52" t="s">
        <v>60</v>
      </c>
      <c r="E18" s="61">
        <v>69950.539999999994</v>
      </c>
    </row>
    <row r="19" spans="1:5" ht="36" x14ac:dyDescent="0.25">
      <c r="A19" s="50">
        <v>44365</v>
      </c>
      <c r="B19" s="66" t="s">
        <v>40</v>
      </c>
      <c r="C19" s="67" t="s">
        <v>61</v>
      </c>
      <c r="D19" s="52" t="s">
        <v>62</v>
      </c>
      <c r="E19" s="53">
        <v>6143.75</v>
      </c>
    </row>
    <row r="20" spans="1:5" ht="22.5" customHeight="1" x14ac:dyDescent="0.25">
      <c r="A20" s="50">
        <v>44365</v>
      </c>
      <c r="B20" s="66" t="s">
        <v>40</v>
      </c>
      <c r="C20" s="60" t="s">
        <v>61</v>
      </c>
      <c r="D20" s="52" t="s">
        <v>63</v>
      </c>
      <c r="E20" s="53">
        <v>336.95</v>
      </c>
    </row>
    <row r="21" spans="1:5" ht="54" customHeight="1" x14ac:dyDescent="0.25">
      <c r="A21" s="50">
        <v>44365</v>
      </c>
      <c r="B21" s="51" t="s">
        <v>40</v>
      </c>
      <c r="C21" s="52" t="s">
        <v>61</v>
      </c>
      <c r="D21" s="52" t="s">
        <v>64</v>
      </c>
      <c r="E21" s="53">
        <v>4958.1000000000004</v>
      </c>
    </row>
    <row r="22" spans="1:5" s="12" customFormat="1" ht="54" x14ac:dyDescent="0.25">
      <c r="A22" s="50">
        <v>44365</v>
      </c>
      <c r="B22" s="68" t="s">
        <v>40</v>
      </c>
      <c r="C22" s="52" t="s">
        <v>61</v>
      </c>
      <c r="D22" s="52" t="s">
        <v>65</v>
      </c>
      <c r="E22" s="53">
        <v>3465.84</v>
      </c>
    </row>
    <row r="23" spans="1:5" s="12" customFormat="1" ht="54" x14ac:dyDescent="0.25">
      <c r="A23" s="50">
        <v>44365</v>
      </c>
      <c r="B23" s="66" t="s">
        <v>46</v>
      </c>
      <c r="C23" s="52" t="s">
        <v>61</v>
      </c>
      <c r="D23" s="52" t="s">
        <v>66</v>
      </c>
      <c r="E23" s="53">
        <v>1981.85</v>
      </c>
    </row>
    <row r="24" spans="1:5" s="12" customFormat="1" ht="36" x14ac:dyDescent="0.25">
      <c r="A24" s="50">
        <v>44365</v>
      </c>
      <c r="B24" s="66" t="s">
        <v>46</v>
      </c>
      <c r="C24" s="52" t="s">
        <v>61</v>
      </c>
      <c r="D24" s="52" t="s">
        <v>67</v>
      </c>
      <c r="E24" s="53">
        <v>108.7</v>
      </c>
    </row>
    <row r="25" spans="1:5" ht="54" x14ac:dyDescent="0.25">
      <c r="A25" s="69">
        <v>44365</v>
      </c>
      <c r="B25" s="70" t="s">
        <v>46</v>
      </c>
      <c r="C25" s="60" t="s">
        <v>61</v>
      </c>
      <c r="D25" s="60" t="s">
        <v>68</v>
      </c>
      <c r="E25" s="71">
        <v>1599.38</v>
      </c>
    </row>
    <row r="26" spans="1:5" ht="18.75" customHeight="1" x14ac:dyDescent="0.25">
      <c r="A26" s="72">
        <v>44365</v>
      </c>
      <c r="B26" s="73" t="s">
        <v>46</v>
      </c>
      <c r="C26" s="74" t="s">
        <v>61</v>
      </c>
      <c r="D26" s="74" t="s">
        <v>69</v>
      </c>
      <c r="E26" s="53">
        <v>1118.02</v>
      </c>
    </row>
    <row r="27" spans="1:5" ht="18.75" customHeight="1" x14ac:dyDescent="0.25">
      <c r="A27" s="54"/>
      <c r="B27" s="55"/>
      <c r="C27" s="56"/>
      <c r="D27" s="56"/>
      <c r="E27" s="57"/>
    </row>
    <row r="28" spans="1:5" ht="18" x14ac:dyDescent="0.2">
      <c r="A28" s="28"/>
      <c r="B28" s="25"/>
      <c r="C28" s="25"/>
      <c r="D28" s="25"/>
      <c r="E28" s="20"/>
    </row>
    <row r="29" spans="1:5" s="19" customFormat="1" ht="18" x14ac:dyDescent="0.2">
      <c r="A29" s="28"/>
      <c r="B29" s="25"/>
      <c r="C29" s="25"/>
      <c r="D29" s="25"/>
      <c r="E29" s="20"/>
    </row>
    <row r="30" spans="1:5" s="19" customFormat="1" ht="18" x14ac:dyDescent="0.2">
      <c r="A30" s="28"/>
      <c r="B30" s="25"/>
      <c r="C30" s="25"/>
      <c r="D30" s="25"/>
      <c r="E30" s="20"/>
    </row>
    <row r="31" spans="1:5" s="19" customFormat="1" ht="18" x14ac:dyDescent="0.2">
      <c r="A31" s="416" t="s">
        <v>17</v>
      </c>
      <c r="B31" s="417"/>
      <c r="C31" s="417"/>
      <c r="D31" s="418"/>
      <c r="E31" s="7">
        <f>SUM(E15:E30)</f>
        <v>320530</v>
      </c>
    </row>
    <row r="32" spans="1:5" ht="18" x14ac:dyDescent="0.2">
      <c r="A32" s="419"/>
      <c r="B32" s="419"/>
      <c r="C32" s="419"/>
      <c r="D32" s="419"/>
      <c r="E32" s="419"/>
    </row>
    <row r="33" spans="1:6" s="14" customFormat="1" ht="18" x14ac:dyDescent="0.2">
      <c r="A33" s="420" t="s">
        <v>18</v>
      </c>
      <c r="B33" s="421"/>
      <c r="C33" s="421"/>
      <c r="D33" s="421"/>
      <c r="E33" s="422"/>
    </row>
    <row r="34" spans="1:6" s="13" customFormat="1" ht="36" x14ac:dyDescent="0.2">
      <c r="A34" s="6" t="s">
        <v>12</v>
      </c>
      <c r="B34" s="5" t="s">
        <v>27</v>
      </c>
      <c r="C34" s="5" t="s">
        <v>14</v>
      </c>
      <c r="D34" s="5" t="s">
        <v>19</v>
      </c>
      <c r="E34" s="5" t="s">
        <v>16</v>
      </c>
    </row>
    <row r="35" spans="1:6" s="13" customFormat="1" ht="18" x14ac:dyDescent="0.25">
      <c r="A35" s="242">
        <v>44354</v>
      </c>
      <c r="B35" s="59" t="s">
        <v>735</v>
      </c>
      <c r="C35" s="243" t="s">
        <v>736</v>
      </c>
      <c r="D35" s="244" t="s">
        <v>737</v>
      </c>
      <c r="E35" s="53">
        <v>116321.52</v>
      </c>
    </row>
    <row r="36" spans="1:6" s="13" customFormat="1" ht="18" x14ac:dyDescent="0.25">
      <c r="A36" s="245">
        <v>44355</v>
      </c>
      <c r="B36" s="59" t="s">
        <v>738</v>
      </c>
      <c r="C36" s="243" t="s">
        <v>736</v>
      </c>
      <c r="D36" s="246" t="s">
        <v>738</v>
      </c>
      <c r="E36" s="53">
        <v>355</v>
      </c>
    </row>
    <row r="37" spans="1:6" s="22" customFormat="1" ht="18" x14ac:dyDescent="0.25">
      <c r="A37" s="245">
        <v>44356</v>
      </c>
      <c r="B37" s="247" t="s">
        <v>739</v>
      </c>
      <c r="C37" s="63" t="s">
        <v>740</v>
      </c>
      <c r="D37" s="248" t="s">
        <v>741</v>
      </c>
      <c r="E37" s="249">
        <v>12439.8</v>
      </c>
    </row>
    <row r="38" spans="1:6" s="22" customFormat="1" ht="36" x14ac:dyDescent="0.25">
      <c r="A38" s="50">
        <v>44358</v>
      </c>
      <c r="B38" s="66" t="s">
        <v>742</v>
      </c>
      <c r="C38" s="243" t="s">
        <v>743</v>
      </c>
      <c r="D38" s="246" t="s">
        <v>744</v>
      </c>
      <c r="E38" s="250">
        <v>38478.5</v>
      </c>
    </row>
    <row r="39" spans="1:6" s="22" customFormat="1" ht="36" x14ac:dyDescent="0.25">
      <c r="A39" s="50">
        <v>44358</v>
      </c>
      <c r="B39" s="59" t="s">
        <v>745</v>
      </c>
      <c r="C39" s="52" t="s">
        <v>746</v>
      </c>
      <c r="D39" s="246" t="s">
        <v>744</v>
      </c>
      <c r="E39" s="251">
        <v>241588.23</v>
      </c>
    </row>
    <row r="40" spans="1:6" s="13" customFormat="1" ht="18" x14ac:dyDescent="0.25">
      <c r="A40" s="50">
        <v>44365</v>
      </c>
      <c r="B40" s="59" t="s">
        <v>747</v>
      </c>
      <c r="C40" s="243" t="s">
        <v>748</v>
      </c>
      <c r="D40" s="252" t="s">
        <v>749</v>
      </c>
      <c r="E40" s="253">
        <v>254.2</v>
      </c>
    </row>
    <row r="41" spans="1:6" ht="36" x14ac:dyDescent="0.25">
      <c r="A41" s="50">
        <v>44365</v>
      </c>
      <c r="B41" s="66" t="s">
        <v>40</v>
      </c>
      <c r="C41" s="243" t="s">
        <v>41</v>
      </c>
      <c r="D41" s="252" t="s">
        <v>750</v>
      </c>
      <c r="E41" s="273">
        <v>11970.02</v>
      </c>
    </row>
    <row r="42" spans="1:6" ht="36" x14ac:dyDescent="0.25">
      <c r="A42" s="50">
        <v>44365</v>
      </c>
      <c r="B42" s="66" t="s">
        <v>40</v>
      </c>
      <c r="C42" s="243" t="s">
        <v>41</v>
      </c>
      <c r="D42" s="255" t="s">
        <v>751</v>
      </c>
      <c r="E42" s="61">
        <v>1906.5</v>
      </c>
      <c r="F42" s="264"/>
    </row>
    <row r="43" spans="1:6" s="14" customFormat="1" ht="36" x14ac:dyDescent="0.25">
      <c r="A43" s="50">
        <v>44365</v>
      </c>
      <c r="B43" s="254" t="s">
        <v>46</v>
      </c>
      <c r="C43" s="63" t="s">
        <v>41</v>
      </c>
      <c r="D43" s="269" t="s">
        <v>752</v>
      </c>
      <c r="E43" s="53">
        <v>3861.29</v>
      </c>
      <c r="F43" s="264"/>
    </row>
    <row r="44" spans="1:6" ht="18" x14ac:dyDescent="0.25">
      <c r="A44" s="50">
        <v>44365</v>
      </c>
      <c r="B44" s="66" t="s">
        <v>46</v>
      </c>
      <c r="C44" s="255" t="s">
        <v>41</v>
      </c>
      <c r="D44" s="270" t="s">
        <v>753</v>
      </c>
      <c r="E44" s="61">
        <v>615</v>
      </c>
      <c r="F44" s="264"/>
    </row>
    <row r="45" spans="1:6" s="14" customFormat="1" ht="36" x14ac:dyDescent="0.25">
      <c r="A45" s="50">
        <v>44368</v>
      </c>
      <c r="B45" s="66" t="s">
        <v>735</v>
      </c>
      <c r="C45" s="255" t="s">
        <v>754</v>
      </c>
      <c r="D45" s="269" t="s">
        <v>755</v>
      </c>
      <c r="E45" s="61">
        <v>330</v>
      </c>
      <c r="F45" s="264"/>
    </row>
    <row r="46" spans="1:6" ht="36" x14ac:dyDescent="0.25">
      <c r="A46" s="50">
        <v>44369</v>
      </c>
      <c r="B46" s="66" t="s">
        <v>756</v>
      </c>
      <c r="C46" s="255" t="s">
        <v>757</v>
      </c>
      <c r="D46" s="270" t="s">
        <v>758</v>
      </c>
      <c r="E46" s="61">
        <v>1500</v>
      </c>
      <c r="F46" s="264"/>
    </row>
    <row r="47" spans="1:6" ht="18" x14ac:dyDescent="0.2">
      <c r="A47" s="28"/>
      <c r="B47" s="25"/>
      <c r="C47" s="25"/>
      <c r="D47" s="279"/>
      <c r="E47" s="20"/>
      <c r="F47" s="264"/>
    </row>
    <row r="48" spans="1:6" ht="18" x14ac:dyDescent="0.2">
      <c r="A48" s="28"/>
      <c r="B48" s="25"/>
      <c r="C48" s="25"/>
      <c r="D48" s="279"/>
      <c r="E48" s="20"/>
      <c r="F48" s="278"/>
    </row>
    <row r="49" spans="1:6" ht="18" x14ac:dyDescent="0.2">
      <c r="A49" s="28"/>
      <c r="B49" s="25"/>
      <c r="C49" s="25"/>
      <c r="D49" s="279"/>
      <c r="E49" s="20"/>
      <c r="F49" s="278"/>
    </row>
    <row r="50" spans="1:6" ht="18" customHeight="1" x14ac:dyDescent="0.2">
      <c r="A50" s="405" t="s">
        <v>17</v>
      </c>
      <c r="B50" s="406"/>
      <c r="C50" s="406"/>
      <c r="D50" s="407"/>
      <c r="E50" s="276">
        <f>SUM(E35:E49)</f>
        <v>429620.06000000006</v>
      </c>
      <c r="F50" s="264"/>
    </row>
    <row r="51" spans="1:6" ht="18" x14ac:dyDescent="0.2">
      <c r="A51" s="408"/>
      <c r="B51" s="408"/>
      <c r="C51" s="408"/>
      <c r="D51" s="408"/>
      <c r="E51" s="408"/>
      <c r="F51" s="277"/>
    </row>
    <row r="52" spans="1:6" ht="18" x14ac:dyDescent="0.2">
      <c r="A52" s="409" t="s">
        <v>20</v>
      </c>
      <c r="B52" s="410"/>
      <c r="C52" s="410"/>
      <c r="D52" s="410"/>
      <c r="E52" s="411"/>
      <c r="F52" s="110"/>
    </row>
    <row r="53" spans="1:6" ht="36.75" thickBot="1" x14ac:dyDescent="0.25">
      <c r="A53" s="16" t="s">
        <v>12</v>
      </c>
      <c r="B53" s="15" t="s">
        <v>27</v>
      </c>
      <c r="C53" s="15" t="s">
        <v>14</v>
      </c>
      <c r="D53" s="15" t="s">
        <v>21</v>
      </c>
      <c r="E53" s="15" t="s">
        <v>22</v>
      </c>
      <c r="F53" s="114"/>
    </row>
    <row r="54" spans="1:6" ht="18" x14ac:dyDescent="0.25">
      <c r="A54" s="84">
        <v>44354</v>
      </c>
      <c r="B54" s="85" t="s">
        <v>88</v>
      </c>
      <c r="C54" s="86" t="s">
        <v>89</v>
      </c>
      <c r="D54" s="87" t="s">
        <v>90</v>
      </c>
      <c r="E54" s="88"/>
      <c r="F54" s="89">
        <v>14487.25</v>
      </c>
    </row>
    <row r="55" spans="1:6" ht="15" x14ac:dyDescent="0.2">
      <c r="A55" s="90">
        <v>44355</v>
      </c>
      <c r="B55" s="91" t="s">
        <v>91</v>
      </c>
      <c r="C55" s="92" t="s">
        <v>92</v>
      </c>
      <c r="D55" s="92" t="s">
        <v>93</v>
      </c>
      <c r="E55" s="93"/>
      <c r="F55" s="94">
        <v>31477.66</v>
      </c>
    </row>
    <row r="56" spans="1:6" ht="15" x14ac:dyDescent="0.2">
      <c r="A56" s="90">
        <v>44355</v>
      </c>
      <c r="B56" s="91" t="s">
        <v>94</v>
      </c>
      <c r="C56" s="92" t="s">
        <v>95</v>
      </c>
      <c r="D56" s="92" t="s">
        <v>96</v>
      </c>
      <c r="E56" s="93"/>
      <c r="F56" s="94">
        <v>30629.43</v>
      </c>
    </row>
    <row r="57" spans="1:6" ht="15" x14ac:dyDescent="0.2">
      <c r="A57" s="90">
        <v>44355</v>
      </c>
      <c r="B57" s="91" t="s">
        <v>97</v>
      </c>
      <c r="C57" s="92" t="s">
        <v>98</v>
      </c>
      <c r="D57" s="92" t="s">
        <v>99</v>
      </c>
      <c r="E57" s="93"/>
      <c r="F57" s="94">
        <v>9080.5</v>
      </c>
    </row>
    <row r="58" spans="1:6" ht="18" customHeight="1" x14ac:dyDescent="0.2">
      <c r="A58" s="90">
        <v>44355</v>
      </c>
      <c r="B58" s="91" t="s">
        <v>100</v>
      </c>
      <c r="C58" s="92" t="s">
        <v>98</v>
      </c>
      <c r="D58" s="92" t="s">
        <v>101</v>
      </c>
      <c r="E58" s="93"/>
      <c r="F58" s="94">
        <v>3877.98</v>
      </c>
    </row>
    <row r="59" spans="1:6" ht="18" customHeight="1" x14ac:dyDescent="0.2">
      <c r="A59" s="90">
        <v>44355</v>
      </c>
      <c r="B59" s="91" t="s">
        <v>102</v>
      </c>
      <c r="C59" s="92" t="s">
        <v>103</v>
      </c>
      <c r="D59" s="92" t="s">
        <v>104</v>
      </c>
      <c r="E59" s="93"/>
      <c r="F59" s="94">
        <v>345</v>
      </c>
    </row>
    <row r="60" spans="1:6" ht="15" x14ac:dyDescent="0.2">
      <c r="A60" s="90">
        <v>44355</v>
      </c>
      <c r="B60" s="95" t="s">
        <v>105</v>
      </c>
      <c r="C60" s="92" t="s">
        <v>106</v>
      </c>
      <c r="D60" s="96" t="s">
        <v>107</v>
      </c>
      <c r="E60" s="97"/>
      <c r="F60" s="98">
        <v>889.92</v>
      </c>
    </row>
    <row r="61" spans="1:6" ht="15" x14ac:dyDescent="0.2">
      <c r="A61" s="90">
        <v>44355</v>
      </c>
      <c r="B61" s="95" t="s">
        <v>108</v>
      </c>
      <c r="C61" s="92" t="s">
        <v>109</v>
      </c>
      <c r="D61" s="99" t="s">
        <v>107</v>
      </c>
      <c r="E61" s="100"/>
      <c r="F61" s="101">
        <v>2984</v>
      </c>
    </row>
    <row r="62" spans="1:6" ht="30" x14ac:dyDescent="0.2">
      <c r="A62" s="90">
        <v>44355</v>
      </c>
      <c r="B62" s="91" t="s">
        <v>110</v>
      </c>
      <c r="C62" s="92" t="s">
        <v>111</v>
      </c>
      <c r="D62" s="102" t="s">
        <v>112</v>
      </c>
      <c r="E62" s="103"/>
      <c r="F62" s="94">
        <v>7180.38</v>
      </c>
    </row>
    <row r="63" spans="1:6" ht="30" x14ac:dyDescent="0.2">
      <c r="A63" s="90">
        <v>44355</v>
      </c>
      <c r="B63" s="104" t="s">
        <v>113</v>
      </c>
      <c r="C63" s="105" t="s">
        <v>114</v>
      </c>
      <c r="D63" s="105" t="s">
        <v>104</v>
      </c>
      <c r="E63" s="106"/>
      <c r="F63" s="107">
        <v>1966.66</v>
      </c>
    </row>
    <row r="64" spans="1:6" ht="18" customHeight="1" x14ac:dyDescent="0.2">
      <c r="A64" s="108">
        <v>44355</v>
      </c>
      <c r="B64" s="109" t="s">
        <v>115</v>
      </c>
      <c r="C64" s="102" t="s">
        <v>116</v>
      </c>
      <c r="D64" s="102" t="s">
        <v>104</v>
      </c>
      <c r="E64" s="102"/>
      <c r="F64" s="110">
        <v>3989.37</v>
      </c>
    </row>
    <row r="65" spans="1:6" ht="15" x14ac:dyDescent="0.2">
      <c r="A65" s="90">
        <v>44355</v>
      </c>
      <c r="B65" s="111" t="s">
        <v>117</v>
      </c>
      <c r="C65" s="112" t="s">
        <v>118</v>
      </c>
      <c r="D65" s="112" t="s">
        <v>99</v>
      </c>
      <c r="E65" s="113"/>
      <c r="F65" s="114">
        <v>125</v>
      </c>
    </row>
    <row r="66" spans="1:6" ht="15" x14ac:dyDescent="0.2">
      <c r="A66" s="90">
        <v>44355</v>
      </c>
      <c r="B66" s="91" t="s">
        <v>119</v>
      </c>
      <c r="C66" s="92" t="s">
        <v>120</v>
      </c>
      <c r="D66" s="115" t="s">
        <v>121</v>
      </c>
      <c r="E66" s="116"/>
      <c r="F66" s="117">
        <v>7474.15</v>
      </c>
    </row>
    <row r="67" spans="1:6" ht="15" x14ac:dyDescent="0.2">
      <c r="A67" s="90">
        <v>44356</v>
      </c>
      <c r="B67" s="91" t="s">
        <v>122</v>
      </c>
      <c r="C67" s="92" t="s">
        <v>123</v>
      </c>
      <c r="D67" s="118" t="s">
        <v>124</v>
      </c>
      <c r="E67" s="119"/>
      <c r="F67" s="94">
        <v>337.63</v>
      </c>
    </row>
    <row r="68" spans="1:6" ht="15" x14ac:dyDescent="0.2">
      <c r="A68" s="90">
        <v>44356</v>
      </c>
      <c r="B68" s="91" t="s">
        <v>125</v>
      </c>
      <c r="C68" s="92" t="s">
        <v>116</v>
      </c>
      <c r="D68" s="92" t="s">
        <v>126</v>
      </c>
      <c r="E68" s="93"/>
      <c r="F68" s="94">
        <v>2697.21</v>
      </c>
    </row>
    <row r="69" spans="1:6" ht="15" x14ac:dyDescent="0.2">
      <c r="A69" s="90">
        <v>44356</v>
      </c>
      <c r="B69" s="91" t="s">
        <v>127</v>
      </c>
      <c r="C69" s="92" t="s">
        <v>128</v>
      </c>
      <c r="D69" s="92" t="s">
        <v>104</v>
      </c>
      <c r="E69" s="93"/>
      <c r="F69" s="94">
        <v>521.14</v>
      </c>
    </row>
    <row r="70" spans="1:6" ht="15" x14ac:dyDescent="0.2">
      <c r="A70" s="90">
        <v>44356</v>
      </c>
      <c r="B70" s="91" t="s">
        <v>129</v>
      </c>
      <c r="C70" s="92" t="s">
        <v>130</v>
      </c>
      <c r="D70" s="92" t="s">
        <v>104</v>
      </c>
      <c r="E70" s="93"/>
      <c r="F70" s="94">
        <v>1444.8</v>
      </c>
    </row>
    <row r="71" spans="1:6" ht="30" x14ac:dyDescent="0.2">
      <c r="A71" s="90">
        <v>44356</v>
      </c>
      <c r="B71" s="91" t="s">
        <v>131</v>
      </c>
      <c r="C71" s="92" t="s">
        <v>132</v>
      </c>
      <c r="D71" s="92" t="s">
        <v>133</v>
      </c>
      <c r="E71" s="93"/>
      <c r="F71" s="94">
        <v>25595.48</v>
      </c>
    </row>
    <row r="72" spans="1:6" ht="18" customHeight="1" x14ac:dyDescent="0.2">
      <c r="A72" s="90"/>
      <c r="B72" s="91"/>
      <c r="C72" s="92"/>
      <c r="D72" s="92"/>
      <c r="E72" s="93"/>
      <c r="F72" s="94"/>
    </row>
    <row r="73" spans="1:6" ht="18" customHeight="1" x14ac:dyDescent="0.2">
      <c r="A73" s="90">
        <v>44357</v>
      </c>
      <c r="B73" s="91" t="s">
        <v>134</v>
      </c>
      <c r="C73" s="92" t="s">
        <v>114</v>
      </c>
      <c r="D73" s="92" t="s">
        <v>99</v>
      </c>
      <c r="E73" s="93"/>
      <c r="F73" s="94">
        <v>395.35</v>
      </c>
    </row>
    <row r="74" spans="1:6" ht="15" x14ac:dyDescent="0.2">
      <c r="A74" s="90">
        <v>44357</v>
      </c>
      <c r="B74" s="91" t="s">
        <v>135</v>
      </c>
      <c r="C74" s="92" t="s">
        <v>106</v>
      </c>
      <c r="D74" s="92" t="s">
        <v>136</v>
      </c>
      <c r="E74" s="93"/>
      <c r="F74" s="94">
        <v>1318.92</v>
      </c>
    </row>
    <row r="75" spans="1:6" ht="30" x14ac:dyDescent="0.2">
      <c r="A75" s="90">
        <v>44357</v>
      </c>
      <c r="B75" s="91" t="s">
        <v>137</v>
      </c>
      <c r="C75" s="92" t="s">
        <v>114</v>
      </c>
      <c r="D75" s="92" t="s">
        <v>104</v>
      </c>
      <c r="E75" s="93"/>
      <c r="F75" s="94">
        <v>381</v>
      </c>
    </row>
    <row r="76" spans="1:6" ht="15" x14ac:dyDescent="0.2">
      <c r="A76" s="90">
        <v>44357</v>
      </c>
      <c r="B76" s="91" t="s">
        <v>138</v>
      </c>
      <c r="C76" s="92" t="s">
        <v>139</v>
      </c>
      <c r="D76" s="92" t="s">
        <v>140</v>
      </c>
      <c r="E76" s="93"/>
      <c r="F76" s="94">
        <v>972.89</v>
      </c>
    </row>
    <row r="77" spans="1:6" ht="15" x14ac:dyDescent="0.2">
      <c r="A77" s="90">
        <v>44357</v>
      </c>
      <c r="B77" s="91" t="s">
        <v>141</v>
      </c>
      <c r="C77" s="92" t="s">
        <v>142</v>
      </c>
      <c r="D77" s="92" t="s">
        <v>143</v>
      </c>
      <c r="E77" s="93"/>
      <c r="F77" s="94">
        <v>4255</v>
      </c>
    </row>
    <row r="78" spans="1:6" ht="30" x14ac:dyDescent="0.2">
      <c r="A78" s="90">
        <v>44358</v>
      </c>
      <c r="B78" s="120" t="s">
        <v>144</v>
      </c>
      <c r="C78" s="121" t="s">
        <v>145</v>
      </c>
      <c r="D78" s="92" t="s">
        <v>146</v>
      </c>
      <c r="E78" s="93"/>
      <c r="F78" s="94">
        <v>3200</v>
      </c>
    </row>
    <row r="79" spans="1:6" ht="15" x14ac:dyDescent="0.2">
      <c r="A79" s="122">
        <v>44358</v>
      </c>
      <c r="B79" s="91" t="s">
        <v>147</v>
      </c>
      <c r="C79" s="92" t="s">
        <v>116</v>
      </c>
      <c r="D79" s="92" t="s">
        <v>104</v>
      </c>
      <c r="E79" s="93"/>
      <c r="F79" s="123">
        <v>3713.37</v>
      </c>
    </row>
    <row r="80" spans="1:6" ht="30" x14ac:dyDescent="0.2">
      <c r="A80" s="90">
        <v>44358</v>
      </c>
      <c r="B80" s="91" t="s">
        <v>148</v>
      </c>
      <c r="C80" s="92" t="s">
        <v>149</v>
      </c>
      <c r="D80" s="92" t="s">
        <v>104</v>
      </c>
      <c r="E80" s="93"/>
      <c r="F80" s="123">
        <v>873.61</v>
      </c>
    </row>
    <row r="81" spans="1:6" ht="15" x14ac:dyDescent="0.2">
      <c r="A81" s="90">
        <v>44419</v>
      </c>
      <c r="B81" s="91" t="s">
        <v>150</v>
      </c>
      <c r="C81" s="92" t="s">
        <v>151</v>
      </c>
      <c r="D81" s="92" t="s">
        <v>152</v>
      </c>
      <c r="E81" s="93"/>
      <c r="F81" s="143">
        <v>113.93</v>
      </c>
    </row>
    <row r="82" spans="1:6" ht="15" x14ac:dyDescent="0.2">
      <c r="A82" s="90">
        <v>44358</v>
      </c>
      <c r="B82" s="91" t="s">
        <v>153</v>
      </c>
      <c r="C82" s="92" t="s">
        <v>154</v>
      </c>
      <c r="D82" s="92" t="s">
        <v>143</v>
      </c>
      <c r="E82" s="93"/>
      <c r="F82" s="94">
        <v>2346.25</v>
      </c>
    </row>
    <row r="83" spans="1:6" ht="15" x14ac:dyDescent="0.2">
      <c r="A83" s="90">
        <v>44358</v>
      </c>
      <c r="B83" s="91" t="s">
        <v>155</v>
      </c>
      <c r="C83" s="92" t="s">
        <v>156</v>
      </c>
      <c r="D83" s="92" t="s">
        <v>157</v>
      </c>
      <c r="E83" s="93"/>
      <c r="F83" s="94">
        <v>4223.25</v>
      </c>
    </row>
    <row r="84" spans="1:6" ht="15" x14ac:dyDescent="0.2">
      <c r="A84" s="90">
        <v>44358</v>
      </c>
      <c r="B84" s="91" t="s">
        <v>158</v>
      </c>
      <c r="C84" s="92" t="s">
        <v>159</v>
      </c>
      <c r="D84" s="92" t="s">
        <v>160</v>
      </c>
      <c r="E84" s="93"/>
      <c r="F84" s="94">
        <v>1877</v>
      </c>
    </row>
    <row r="85" spans="1:6" ht="45" x14ac:dyDescent="0.2">
      <c r="A85" s="90">
        <v>44358</v>
      </c>
      <c r="B85" s="91" t="s">
        <v>161</v>
      </c>
      <c r="C85" s="92" t="s">
        <v>162</v>
      </c>
      <c r="D85" s="92" t="s">
        <v>163</v>
      </c>
      <c r="E85" s="93"/>
      <c r="F85" s="94">
        <v>4500</v>
      </c>
    </row>
    <row r="86" spans="1:6" ht="15" x14ac:dyDescent="0.2">
      <c r="A86" s="90">
        <v>44358</v>
      </c>
      <c r="B86" s="91" t="s">
        <v>164</v>
      </c>
      <c r="C86" s="92" t="s">
        <v>165</v>
      </c>
      <c r="D86" s="92" t="s">
        <v>99</v>
      </c>
      <c r="E86" s="93"/>
      <c r="F86" s="94">
        <v>280</v>
      </c>
    </row>
    <row r="87" spans="1:6" ht="15" x14ac:dyDescent="0.2">
      <c r="A87" s="90">
        <v>44361</v>
      </c>
      <c r="B87" s="91" t="s">
        <v>166</v>
      </c>
      <c r="C87" s="92" t="s">
        <v>116</v>
      </c>
      <c r="D87" s="92" t="s">
        <v>99</v>
      </c>
      <c r="E87" s="93"/>
      <c r="F87" s="94">
        <v>3945.45</v>
      </c>
    </row>
    <row r="88" spans="1:6" ht="15" x14ac:dyDescent="0.2">
      <c r="A88" s="90">
        <v>44361</v>
      </c>
      <c r="B88" s="91">
        <v>48582</v>
      </c>
      <c r="C88" s="92" t="s">
        <v>128</v>
      </c>
      <c r="D88" s="92" t="s">
        <v>104</v>
      </c>
      <c r="E88" s="93"/>
      <c r="F88" s="94">
        <v>1175.5</v>
      </c>
    </row>
    <row r="89" spans="1:6" ht="15" x14ac:dyDescent="0.2">
      <c r="A89" s="90">
        <v>44361</v>
      </c>
      <c r="B89" s="91" t="s">
        <v>167</v>
      </c>
      <c r="C89" s="102" t="s">
        <v>168</v>
      </c>
      <c r="D89" s="118" t="s">
        <v>104</v>
      </c>
      <c r="E89" s="119"/>
      <c r="F89" s="94">
        <v>528</v>
      </c>
    </row>
    <row r="90" spans="1:6" ht="15" x14ac:dyDescent="0.2">
      <c r="A90" s="90">
        <v>44361</v>
      </c>
      <c r="B90" s="91" t="s">
        <v>169</v>
      </c>
      <c r="C90" s="102" t="s">
        <v>170</v>
      </c>
      <c r="D90" s="92" t="s">
        <v>171</v>
      </c>
      <c r="E90" s="93"/>
      <c r="F90" s="94">
        <v>3157.68</v>
      </c>
    </row>
    <row r="91" spans="1:6" ht="15" x14ac:dyDescent="0.2">
      <c r="A91" s="90">
        <v>44362</v>
      </c>
      <c r="B91" s="91" t="s">
        <v>172</v>
      </c>
      <c r="C91" s="102" t="s">
        <v>173</v>
      </c>
      <c r="D91" s="92" t="s">
        <v>104</v>
      </c>
      <c r="E91" s="106"/>
      <c r="F91" s="94">
        <v>886</v>
      </c>
    </row>
    <row r="92" spans="1:6" ht="15" x14ac:dyDescent="0.2">
      <c r="A92" s="90">
        <v>44362</v>
      </c>
      <c r="B92" s="91" t="s">
        <v>174</v>
      </c>
      <c r="C92" s="102" t="s">
        <v>175</v>
      </c>
      <c r="D92" s="102" t="s">
        <v>176</v>
      </c>
      <c r="E92" s="102"/>
      <c r="F92" s="124">
        <v>900.57</v>
      </c>
    </row>
    <row r="93" spans="1:6" ht="15" x14ac:dyDescent="0.2">
      <c r="A93" s="90">
        <v>44362</v>
      </c>
      <c r="B93" s="91" t="s">
        <v>177</v>
      </c>
      <c r="C93" s="102" t="s">
        <v>178</v>
      </c>
      <c r="D93" s="102" t="s">
        <v>179</v>
      </c>
      <c r="E93" s="103"/>
      <c r="F93" s="94">
        <v>398.28</v>
      </c>
    </row>
    <row r="94" spans="1:6" ht="15" x14ac:dyDescent="0.2">
      <c r="A94" s="90">
        <v>44363</v>
      </c>
      <c r="B94" s="95" t="s">
        <v>180</v>
      </c>
      <c r="C94" s="96" t="s">
        <v>116</v>
      </c>
      <c r="D94" s="96" t="s">
        <v>99</v>
      </c>
      <c r="E94" s="125"/>
      <c r="F94" s="98">
        <v>4095.99</v>
      </c>
    </row>
    <row r="95" spans="1:6" ht="15" x14ac:dyDescent="0.2">
      <c r="A95" s="90">
        <v>44363</v>
      </c>
      <c r="B95" s="91">
        <v>78771</v>
      </c>
      <c r="C95" s="92" t="s">
        <v>181</v>
      </c>
      <c r="D95" s="92" t="s">
        <v>104</v>
      </c>
      <c r="E95" s="93"/>
      <c r="F95" s="94">
        <v>804.1</v>
      </c>
    </row>
    <row r="96" spans="1:6" ht="15" x14ac:dyDescent="0.2">
      <c r="A96" s="90">
        <v>44363</v>
      </c>
      <c r="B96" s="91" t="s">
        <v>182</v>
      </c>
      <c r="C96" s="92" t="s">
        <v>183</v>
      </c>
      <c r="D96" s="92" t="s">
        <v>143</v>
      </c>
      <c r="E96" s="93"/>
      <c r="F96" s="94">
        <v>4223.25</v>
      </c>
    </row>
    <row r="97" spans="1:6" ht="15" x14ac:dyDescent="0.2">
      <c r="A97" s="90">
        <v>44363</v>
      </c>
      <c r="B97" s="91"/>
      <c r="C97" s="92" t="s">
        <v>184</v>
      </c>
      <c r="D97" s="92" t="s">
        <v>185</v>
      </c>
      <c r="E97" s="93"/>
      <c r="F97" s="94">
        <v>5124</v>
      </c>
    </row>
    <row r="98" spans="1:6" ht="15" x14ac:dyDescent="0.2">
      <c r="A98" s="90">
        <v>44363</v>
      </c>
      <c r="B98" s="91" t="s">
        <v>186</v>
      </c>
      <c r="C98" s="92" t="s">
        <v>184</v>
      </c>
      <c r="D98" s="92" t="s">
        <v>185</v>
      </c>
      <c r="E98" s="126">
        <v>832</v>
      </c>
      <c r="F98" s="94"/>
    </row>
    <row r="99" spans="1:6" ht="15" x14ac:dyDescent="0.2">
      <c r="A99" s="90">
        <v>44363</v>
      </c>
      <c r="B99" s="91" t="s">
        <v>187</v>
      </c>
      <c r="C99" s="92" t="s">
        <v>184</v>
      </c>
      <c r="D99" s="92" t="s">
        <v>185</v>
      </c>
      <c r="E99" s="126">
        <v>1792</v>
      </c>
      <c r="F99" s="94"/>
    </row>
    <row r="100" spans="1:6" ht="15" x14ac:dyDescent="0.2">
      <c r="A100" s="90">
        <v>44363</v>
      </c>
      <c r="B100" s="91" t="s">
        <v>188</v>
      </c>
      <c r="C100" s="92" t="s">
        <v>184</v>
      </c>
      <c r="D100" s="92" t="s">
        <v>185</v>
      </c>
      <c r="E100" s="126">
        <v>2500</v>
      </c>
      <c r="F100" s="94"/>
    </row>
    <row r="101" spans="1:6" ht="15" x14ac:dyDescent="0.2">
      <c r="A101" s="90">
        <v>44364</v>
      </c>
      <c r="B101" s="91" t="s">
        <v>189</v>
      </c>
      <c r="C101" s="92" t="s">
        <v>190</v>
      </c>
      <c r="D101" s="92" t="s">
        <v>179</v>
      </c>
      <c r="E101" s="93"/>
      <c r="F101" s="94">
        <v>488.9</v>
      </c>
    </row>
    <row r="102" spans="1:6" ht="15" x14ac:dyDescent="0.2">
      <c r="A102" s="90">
        <v>44364</v>
      </c>
      <c r="B102" s="127" t="s">
        <v>191</v>
      </c>
      <c r="C102" s="115" t="s">
        <v>192</v>
      </c>
      <c r="D102" s="92" t="s">
        <v>193</v>
      </c>
      <c r="E102" s="93"/>
      <c r="F102" s="117">
        <v>507.4</v>
      </c>
    </row>
    <row r="103" spans="1:6" ht="15" x14ac:dyDescent="0.2">
      <c r="A103" s="90">
        <v>44365</v>
      </c>
      <c r="B103" s="91" t="s">
        <v>194</v>
      </c>
      <c r="C103" s="92" t="s">
        <v>106</v>
      </c>
      <c r="D103" s="92" t="s">
        <v>107</v>
      </c>
      <c r="E103" s="93"/>
      <c r="F103" s="94">
        <v>1293.1199999999999</v>
      </c>
    </row>
    <row r="104" spans="1:6" ht="15" x14ac:dyDescent="0.2">
      <c r="A104" s="90">
        <v>44365</v>
      </c>
      <c r="B104" s="91" t="s">
        <v>195</v>
      </c>
      <c r="C104" s="92" t="s">
        <v>196</v>
      </c>
      <c r="D104" s="92" t="s">
        <v>197</v>
      </c>
      <c r="E104" s="93"/>
      <c r="F104" s="94">
        <v>477.6</v>
      </c>
    </row>
    <row r="105" spans="1:6" ht="15" x14ac:dyDescent="0.2">
      <c r="A105" s="90">
        <v>44365</v>
      </c>
      <c r="B105" s="91" t="s">
        <v>198</v>
      </c>
      <c r="C105" s="92" t="s">
        <v>199</v>
      </c>
      <c r="D105" s="92" t="s">
        <v>99</v>
      </c>
      <c r="E105" s="93"/>
      <c r="F105" s="94">
        <v>252</v>
      </c>
    </row>
    <row r="106" spans="1:6" ht="15" x14ac:dyDescent="0.2">
      <c r="A106" s="90">
        <v>44365</v>
      </c>
      <c r="B106" s="91" t="s">
        <v>46</v>
      </c>
      <c r="C106" s="92" t="s">
        <v>41</v>
      </c>
      <c r="D106" s="92" t="s">
        <v>200</v>
      </c>
      <c r="E106" s="93"/>
      <c r="F106" s="94">
        <v>30</v>
      </c>
    </row>
    <row r="107" spans="1:6" ht="30" x14ac:dyDescent="0.2">
      <c r="A107" s="90">
        <v>44365</v>
      </c>
      <c r="B107" s="128" t="s">
        <v>46</v>
      </c>
      <c r="C107" s="92" t="s">
        <v>41</v>
      </c>
      <c r="D107" s="92" t="s">
        <v>201</v>
      </c>
      <c r="E107" s="93"/>
      <c r="F107" s="94">
        <v>89.09</v>
      </c>
    </row>
    <row r="108" spans="1:6" ht="30" x14ac:dyDescent="0.2">
      <c r="A108" s="90">
        <v>44365</v>
      </c>
      <c r="B108" s="91" t="s">
        <v>46</v>
      </c>
      <c r="C108" s="92" t="s">
        <v>41</v>
      </c>
      <c r="D108" s="92" t="s">
        <v>202</v>
      </c>
      <c r="E108" s="93"/>
      <c r="F108" s="94">
        <v>75</v>
      </c>
    </row>
    <row r="109" spans="1:6" ht="30" x14ac:dyDescent="0.2">
      <c r="A109" s="90">
        <v>44365</v>
      </c>
      <c r="B109" s="91" t="s">
        <v>46</v>
      </c>
      <c r="C109" s="92" t="s">
        <v>41</v>
      </c>
      <c r="D109" s="92" t="s">
        <v>203</v>
      </c>
      <c r="E109" s="93"/>
      <c r="F109" s="94">
        <v>11.46</v>
      </c>
    </row>
    <row r="110" spans="1:6" ht="15" x14ac:dyDescent="0.2">
      <c r="A110" s="90">
        <v>44365</v>
      </c>
      <c r="B110" s="91" t="s">
        <v>40</v>
      </c>
      <c r="C110" s="92" t="s">
        <v>41</v>
      </c>
      <c r="D110" s="96" t="s">
        <v>204</v>
      </c>
      <c r="E110" s="125"/>
      <c r="F110" s="94">
        <v>35.54</v>
      </c>
    </row>
    <row r="111" spans="1:6" ht="30" x14ac:dyDescent="0.2">
      <c r="A111" s="90">
        <v>44365</v>
      </c>
      <c r="B111" s="91" t="s">
        <v>46</v>
      </c>
      <c r="C111" s="92" t="s">
        <v>41</v>
      </c>
      <c r="D111" s="96" t="s">
        <v>205</v>
      </c>
      <c r="E111" s="125"/>
      <c r="F111" s="94">
        <v>67.5</v>
      </c>
    </row>
    <row r="112" spans="1:6" ht="30" x14ac:dyDescent="0.2">
      <c r="A112" s="90">
        <v>44365</v>
      </c>
      <c r="B112" s="91" t="s">
        <v>206</v>
      </c>
      <c r="C112" s="92" t="s">
        <v>41</v>
      </c>
      <c r="D112" s="96" t="s">
        <v>207</v>
      </c>
      <c r="E112" s="125"/>
      <c r="F112" s="94">
        <v>62.02</v>
      </c>
    </row>
    <row r="113" spans="1:6" ht="15" x14ac:dyDescent="0.2">
      <c r="A113" s="90">
        <v>44365</v>
      </c>
      <c r="B113" s="91" t="s">
        <v>40</v>
      </c>
      <c r="C113" s="92" t="s">
        <v>41</v>
      </c>
      <c r="D113" s="92" t="s">
        <v>208</v>
      </c>
      <c r="E113" s="93"/>
      <c r="F113" s="94">
        <v>465</v>
      </c>
    </row>
    <row r="114" spans="1:6" ht="15" x14ac:dyDescent="0.2">
      <c r="A114" s="90">
        <v>44365</v>
      </c>
      <c r="B114" s="91" t="s">
        <v>209</v>
      </c>
      <c r="C114" s="92" t="s">
        <v>41</v>
      </c>
      <c r="D114" s="96" t="s">
        <v>210</v>
      </c>
      <c r="E114" s="125"/>
      <c r="F114" s="94">
        <v>753.16</v>
      </c>
    </row>
    <row r="115" spans="1:6" ht="30" x14ac:dyDescent="0.2">
      <c r="A115" s="90">
        <v>44365</v>
      </c>
      <c r="B115" s="91" t="s">
        <v>40</v>
      </c>
      <c r="C115" s="92" t="s">
        <v>41</v>
      </c>
      <c r="D115" s="92" t="s">
        <v>211</v>
      </c>
      <c r="E115" s="93"/>
      <c r="F115" s="94">
        <v>93</v>
      </c>
    </row>
    <row r="116" spans="1:6" ht="30" x14ac:dyDescent="0.2">
      <c r="A116" s="90">
        <v>44365</v>
      </c>
      <c r="B116" s="91" t="s">
        <v>40</v>
      </c>
      <c r="C116" s="92" t="s">
        <v>41</v>
      </c>
      <c r="D116" s="96" t="s">
        <v>212</v>
      </c>
      <c r="E116" s="125"/>
      <c r="F116" s="94">
        <v>209.25</v>
      </c>
    </row>
    <row r="117" spans="1:6" ht="30" x14ac:dyDescent="0.2">
      <c r="A117" s="90">
        <v>44365</v>
      </c>
      <c r="B117" s="129" t="s">
        <v>40</v>
      </c>
      <c r="C117" s="130" t="s">
        <v>41</v>
      </c>
      <c r="D117" s="102" t="s">
        <v>213</v>
      </c>
      <c r="E117" s="103"/>
      <c r="F117" s="94">
        <v>232.5</v>
      </c>
    </row>
    <row r="118" spans="1:6" ht="30" x14ac:dyDescent="0.2">
      <c r="A118" s="90">
        <v>44365</v>
      </c>
      <c r="B118" s="91" t="s">
        <v>40</v>
      </c>
      <c r="C118" s="92" t="s">
        <v>41</v>
      </c>
      <c r="D118" s="92" t="s">
        <v>214</v>
      </c>
      <c r="E118" s="93"/>
      <c r="F118" s="94">
        <v>25.58</v>
      </c>
    </row>
    <row r="119" spans="1:6" ht="30" x14ac:dyDescent="0.2">
      <c r="A119" s="90">
        <v>44365</v>
      </c>
      <c r="B119" s="91" t="s">
        <v>40</v>
      </c>
      <c r="C119" s="92" t="s">
        <v>41</v>
      </c>
      <c r="D119" s="92" t="s">
        <v>215</v>
      </c>
      <c r="E119" s="103"/>
      <c r="F119" s="131">
        <v>276.2</v>
      </c>
    </row>
    <row r="120" spans="1:6" ht="30" x14ac:dyDescent="0.2">
      <c r="A120" s="90">
        <v>44365</v>
      </c>
      <c r="B120" s="91" t="s">
        <v>40</v>
      </c>
      <c r="C120" s="92" t="s">
        <v>41</v>
      </c>
      <c r="D120" s="92" t="s">
        <v>216</v>
      </c>
      <c r="E120" s="103"/>
      <c r="F120" s="131">
        <v>276.2</v>
      </c>
    </row>
    <row r="121" spans="1:6" ht="30" x14ac:dyDescent="0.2">
      <c r="A121" s="90">
        <v>44365</v>
      </c>
      <c r="B121" s="91" t="s">
        <v>40</v>
      </c>
      <c r="C121" s="92" t="s">
        <v>41</v>
      </c>
      <c r="D121" s="102" t="s">
        <v>217</v>
      </c>
      <c r="E121" s="132"/>
      <c r="F121" s="131">
        <v>223.2</v>
      </c>
    </row>
    <row r="122" spans="1:6" ht="30" x14ac:dyDescent="0.2">
      <c r="A122" s="90">
        <v>44365</v>
      </c>
      <c r="B122" s="91" t="s">
        <v>40</v>
      </c>
      <c r="C122" s="92" t="s">
        <v>41</v>
      </c>
      <c r="D122" s="96" t="s">
        <v>218</v>
      </c>
      <c r="E122" s="99"/>
      <c r="F122" s="131">
        <v>116.25</v>
      </c>
    </row>
    <row r="123" spans="1:6" ht="30" x14ac:dyDescent="0.2">
      <c r="A123" s="133">
        <v>44365</v>
      </c>
      <c r="B123" s="104" t="s">
        <v>40</v>
      </c>
      <c r="C123" s="134" t="s">
        <v>41</v>
      </c>
      <c r="D123" s="134" t="s">
        <v>219</v>
      </c>
      <c r="E123" s="135"/>
      <c r="F123" s="136">
        <v>116.25</v>
      </c>
    </row>
    <row r="124" spans="1:6" ht="30" x14ac:dyDescent="0.2">
      <c r="A124" s="137">
        <v>44365</v>
      </c>
      <c r="B124" s="109" t="s">
        <v>46</v>
      </c>
      <c r="C124" s="102" t="s">
        <v>41</v>
      </c>
      <c r="D124" s="102" t="s">
        <v>220</v>
      </c>
      <c r="E124" s="102"/>
      <c r="F124" s="118">
        <v>89.09</v>
      </c>
    </row>
    <row r="125" spans="1:6" ht="30" x14ac:dyDescent="0.2">
      <c r="A125" s="137">
        <v>44365</v>
      </c>
      <c r="B125" s="109" t="s">
        <v>46</v>
      </c>
      <c r="C125" s="102" t="s">
        <v>41</v>
      </c>
      <c r="D125" s="102" t="s">
        <v>221</v>
      </c>
      <c r="E125" s="102"/>
      <c r="F125" s="118">
        <v>72</v>
      </c>
    </row>
    <row r="126" spans="1:6" ht="30" x14ac:dyDescent="0.2">
      <c r="A126" s="137">
        <v>44365</v>
      </c>
      <c r="B126" s="109" t="s">
        <v>46</v>
      </c>
      <c r="C126" s="102" t="s">
        <v>41</v>
      </c>
      <c r="D126" s="102" t="s">
        <v>222</v>
      </c>
      <c r="E126" s="102"/>
      <c r="F126" s="118">
        <v>37.5</v>
      </c>
    </row>
    <row r="127" spans="1:6" ht="30" x14ac:dyDescent="0.2">
      <c r="A127" s="137">
        <v>44365</v>
      </c>
      <c r="B127" s="109" t="s">
        <v>46</v>
      </c>
      <c r="C127" s="102" t="s">
        <v>41</v>
      </c>
      <c r="D127" s="102" t="s">
        <v>223</v>
      </c>
      <c r="E127" s="102"/>
      <c r="F127" s="118">
        <v>37.5</v>
      </c>
    </row>
    <row r="128" spans="1:6" ht="15" x14ac:dyDescent="0.2">
      <c r="A128" s="138">
        <v>44365</v>
      </c>
      <c r="B128" s="139" t="s">
        <v>46</v>
      </c>
      <c r="C128" s="112" t="s">
        <v>41</v>
      </c>
      <c r="D128" s="140" t="s">
        <v>224</v>
      </c>
      <c r="E128" s="100"/>
      <c r="F128" s="141">
        <v>150</v>
      </c>
    </row>
    <row r="129" spans="1:6" ht="15" x14ac:dyDescent="0.2">
      <c r="A129" s="90">
        <v>44368</v>
      </c>
      <c r="B129" s="91" t="s">
        <v>225</v>
      </c>
      <c r="C129" s="92" t="s">
        <v>226</v>
      </c>
      <c r="D129" s="125" t="s">
        <v>107</v>
      </c>
      <c r="E129" s="100"/>
      <c r="F129" s="131">
        <v>2739.94</v>
      </c>
    </row>
    <row r="130" spans="1:6" ht="15" x14ac:dyDescent="0.2">
      <c r="A130" s="90">
        <v>44368</v>
      </c>
      <c r="B130" s="91" t="s">
        <v>227</v>
      </c>
      <c r="C130" s="92" t="s">
        <v>228</v>
      </c>
      <c r="D130" s="93" t="s">
        <v>185</v>
      </c>
      <c r="E130" s="102"/>
      <c r="F130" s="142">
        <v>4223.25</v>
      </c>
    </row>
    <row r="131" spans="1:6" ht="30" x14ac:dyDescent="0.2">
      <c r="A131" s="90">
        <v>44368</v>
      </c>
      <c r="B131" s="91" t="s">
        <v>229</v>
      </c>
      <c r="C131" s="92" t="s">
        <v>230</v>
      </c>
      <c r="D131" s="125" t="s">
        <v>231</v>
      </c>
      <c r="E131" s="100"/>
      <c r="F131" s="142">
        <v>4500</v>
      </c>
    </row>
    <row r="132" spans="1:6" ht="15" x14ac:dyDescent="0.2">
      <c r="A132" s="90">
        <v>44368</v>
      </c>
      <c r="B132" s="91" t="s">
        <v>232</v>
      </c>
      <c r="C132" s="92" t="s">
        <v>233</v>
      </c>
      <c r="D132" s="93" t="s">
        <v>234</v>
      </c>
      <c r="E132" s="102"/>
      <c r="F132" s="142">
        <v>2346.25</v>
      </c>
    </row>
    <row r="133" spans="1:6" ht="15" x14ac:dyDescent="0.2">
      <c r="A133" s="90">
        <v>44368</v>
      </c>
      <c r="B133" s="91" t="s">
        <v>235</v>
      </c>
      <c r="C133" s="92" t="s">
        <v>236</v>
      </c>
      <c r="D133" s="93" t="s">
        <v>237</v>
      </c>
      <c r="E133" s="102"/>
      <c r="F133" s="142">
        <v>9385</v>
      </c>
    </row>
    <row r="134" spans="1:6" ht="15" x14ac:dyDescent="0.2">
      <c r="A134" s="90">
        <v>44368</v>
      </c>
      <c r="B134" s="91" t="s">
        <v>238</v>
      </c>
      <c r="C134" s="92" t="s">
        <v>239</v>
      </c>
      <c r="D134" s="125" t="s">
        <v>240</v>
      </c>
      <c r="E134" s="100"/>
      <c r="F134" s="142">
        <v>4223.25</v>
      </c>
    </row>
    <row r="135" spans="1:6" ht="30" x14ac:dyDescent="0.2">
      <c r="A135" s="90">
        <v>44368</v>
      </c>
      <c r="B135" s="91" t="s">
        <v>241</v>
      </c>
      <c r="C135" s="92" t="s">
        <v>242</v>
      </c>
      <c r="D135" s="93" t="s">
        <v>243</v>
      </c>
      <c r="E135" s="102"/>
      <c r="F135" s="142">
        <v>2250</v>
      </c>
    </row>
    <row r="136" spans="1:6" ht="30" x14ac:dyDescent="0.2">
      <c r="A136" s="90">
        <v>44368</v>
      </c>
      <c r="B136" s="91" t="s">
        <v>244</v>
      </c>
      <c r="C136" s="92" t="s">
        <v>245</v>
      </c>
      <c r="D136" s="93" t="s">
        <v>246</v>
      </c>
      <c r="E136" s="102"/>
      <c r="F136" s="142">
        <v>624.16999999999996</v>
      </c>
    </row>
    <row r="137" spans="1:6" ht="15" x14ac:dyDescent="0.2">
      <c r="A137" s="90">
        <v>44369</v>
      </c>
      <c r="B137" s="91" t="s">
        <v>247</v>
      </c>
      <c r="C137" s="92" t="s">
        <v>248</v>
      </c>
      <c r="D137" s="125" t="s">
        <v>249</v>
      </c>
      <c r="E137" s="100"/>
      <c r="F137" s="142">
        <v>230</v>
      </c>
    </row>
    <row r="138" spans="1:6" ht="15" x14ac:dyDescent="0.2">
      <c r="A138" s="90">
        <v>44369</v>
      </c>
      <c r="B138" s="91" t="s">
        <v>250</v>
      </c>
      <c r="C138" s="92" t="s">
        <v>251</v>
      </c>
      <c r="D138" s="96" t="s">
        <v>252</v>
      </c>
      <c r="E138" s="99"/>
      <c r="F138" s="142">
        <v>7791.81</v>
      </c>
    </row>
    <row r="139" spans="1:6" ht="15" x14ac:dyDescent="0.2">
      <c r="A139" s="90">
        <v>44369</v>
      </c>
      <c r="B139" s="91" t="s">
        <v>253</v>
      </c>
      <c r="C139" s="92" t="s">
        <v>254</v>
      </c>
      <c r="D139" s="93" t="s">
        <v>185</v>
      </c>
      <c r="E139" s="102"/>
      <c r="F139" s="142">
        <v>4223.25</v>
      </c>
    </row>
    <row r="140" spans="1:6" ht="30" x14ac:dyDescent="0.2">
      <c r="A140" s="90">
        <v>44369</v>
      </c>
      <c r="B140" s="91" t="s">
        <v>255</v>
      </c>
      <c r="C140" s="92" t="s">
        <v>256</v>
      </c>
      <c r="D140" s="93" t="s">
        <v>257</v>
      </c>
      <c r="E140" s="102"/>
      <c r="F140" s="142">
        <v>4692.5</v>
      </c>
    </row>
    <row r="141" spans="1:6" ht="30" x14ac:dyDescent="0.2">
      <c r="A141" s="90">
        <v>44370</v>
      </c>
      <c r="B141" s="91" t="s">
        <v>258</v>
      </c>
      <c r="C141" s="92" t="s">
        <v>259</v>
      </c>
      <c r="D141" s="125" t="s">
        <v>260</v>
      </c>
      <c r="E141" s="100"/>
      <c r="F141" s="142">
        <v>524.41999999999996</v>
      </c>
    </row>
    <row r="142" spans="1:6" ht="30" x14ac:dyDescent="0.2">
      <c r="A142" s="90">
        <v>44370</v>
      </c>
      <c r="B142" s="91" t="s">
        <v>261</v>
      </c>
      <c r="C142" s="92" t="s">
        <v>116</v>
      </c>
      <c r="D142" s="125" t="s">
        <v>262</v>
      </c>
      <c r="E142" s="100"/>
      <c r="F142" s="142">
        <v>50.01</v>
      </c>
    </row>
    <row r="143" spans="1:6" ht="15" x14ac:dyDescent="0.2">
      <c r="A143" s="90">
        <v>44370</v>
      </c>
      <c r="B143" s="91" t="s">
        <v>263</v>
      </c>
      <c r="C143" s="92" t="s">
        <v>116</v>
      </c>
      <c r="D143" s="125" t="s">
        <v>264</v>
      </c>
      <c r="E143" s="100"/>
      <c r="F143" s="142">
        <v>563.71</v>
      </c>
    </row>
    <row r="144" spans="1:6" ht="15" x14ac:dyDescent="0.2">
      <c r="A144" s="90">
        <v>44339</v>
      </c>
      <c r="B144" s="91" t="s">
        <v>265</v>
      </c>
      <c r="C144" s="92" t="s">
        <v>116</v>
      </c>
      <c r="D144" s="93" t="s">
        <v>266</v>
      </c>
      <c r="E144" s="102"/>
      <c r="F144" s="142">
        <v>82.65</v>
      </c>
    </row>
    <row r="145" spans="1:6" ht="15" x14ac:dyDescent="0.2">
      <c r="A145" s="90">
        <v>44339</v>
      </c>
      <c r="B145" s="91" t="s">
        <v>267</v>
      </c>
      <c r="C145" s="92" t="s">
        <v>268</v>
      </c>
      <c r="D145" s="125" t="s">
        <v>269</v>
      </c>
      <c r="E145" s="100"/>
      <c r="F145" s="142">
        <v>1925.11</v>
      </c>
    </row>
    <row r="146" spans="1:6" ht="15" x14ac:dyDescent="0.2">
      <c r="A146" s="90">
        <v>44370</v>
      </c>
      <c r="B146" s="91" t="s">
        <v>270</v>
      </c>
      <c r="C146" s="92" t="s">
        <v>196</v>
      </c>
      <c r="D146" s="125" t="s">
        <v>271</v>
      </c>
      <c r="E146" s="100"/>
      <c r="F146" s="142">
        <v>477.6</v>
      </c>
    </row>
    <row r="147" spans="1:6" ht="30" x14ac:dyDescent="0.2">
      <c r="A147" s="90">
        <v>44370</v>
      </c>
      <c r="B147" s="91" t="s">
        <v>272</v>
      </c>
      <c r="C147" s="92" t="s">
        <v>273</v>
      </c>
      <c r="D147" s="125" t="s">
        <v>274</v>
      </c>
      <c r="E147" s="100"/>
      <c r="F147" s="131">
        <v>14256.96</v>
      </c>
    </row>
    <row r="148" spans="1:6" ht="30" x14ac:dyDescent="0.2">
      <c r="A148" s="90">
        <v>44371</v>
      </c>
      <c r="B148" s="91" t="s">
        <v>275</v>
      </c>
      <c r="C148" s="92" t="s">
        <v>276</v>
      </c>
      <c r="D148" s="125" t="s">
        <v>277</v>
      </c>
      <c r="E148" s="100"/>
      <c r="F148" s="142">
        <v>1401.03</v>
      </c>
    </row>
    <row r="149" spans="1:6" ht="15" x14ac:dyDescent="0.2">
      <c r="A149" s="90">
        <v>44371</v>
      </c>
      <c r="B149" s="91" t="s">
        <v>278</v>
      </c>
      <c r="C149" s="92" t="s">
        <v>279</v>
      </c>
      <c r="D149" s="92" t="s">
        <v>280</v>
      </c>
      <c r="E149" s="103"/>
      <c r="F149" s="142">
        <v>573.07000000000005</v>
      </c>
    </row>
    <row r="150" spans="1:6" ht="15" x14ac:dyDescent="0.2">
      <c r="A150" s="90">
        <v>44376</v>
      </c>
      <c r="B150" s="91" t="s">
        <v>281</v>
      </c>
      <c r="C150" s="92" t="s">
        <v>282</v>
      </c>
      <c r="D150" s="125" t="s">
        <v>283</v>
      </c>
      <c r="E150" s="100"/>
      <c r="F150" s="142">
        <v>322.02</v>
      </c>
    </row>
    <row r="151" spans="1:6" ht="15" x14ac:dyDescent="0.2">
      <c r="A151" s="90">
        <v>44377</v>
      </c>
      <c r="B151" s="91" t="s">
        <v>284</v>
      </c>
      <c r="C151" s="92" t="s">
        <v>192</v>
      </c>
      <c r="D151" s="93" t="s">
        <v>107</v>
      </c>
      <c r="E151" s="102"/>
      <c r="F151" s="142">
        <v>562.25</v>
      </c>
    </row>
    <row r="152" spans="1:6" ht="15" x14ac:dyDescent="0.2">
      <c r="A152" s="90">
        <v>44377</v>
      </c>
      <c r="B152" s="91" t="s">
        <v>285</v>
      </c>
      <c r="C152" s="92" t="s">
        <v>286</v>
      </c>
      <c r="D152" s="93" t="s">
        <v>287</v>
      </c>
      <c r="E152" s="102"/>
      <c r="F152" s="142">
        <v>201</v>
      </c>
    </row>
    <row r="153" spans="1:6" ht="15" x14ac:dyDescent="0.2">
      <c r="A153" s="90"/>
      <c r="B153" s="95"/>
      <c r="C153" s="92"/>
      <c r="D153" s="96"/>
      <c r="E153" s="97"/>
      <c r="F153" s="94"/>
    </row>
    <row r="154" spans="1:6" ht="15" x14ac:dyDescent="0.2">
      <c r="A154" s="90"/>
      <c r="B154" s="95"/>
      <c r="C154" s="92"/>
      <c r="D154" s="99"/>
      <c r="E154" s="340"/>
      <c r="F154" s="107"/>
    </row>
    <row r="155" spans="1:6" ht="15" x14ac:dyDescent="0.2">
      <c r="A155" s="90"/>
      <c r="B155" s="91"/>
      <c r="C155" s="92"/>
      <c r="D155" s="132"/>
      <c r="E155" s="102"/>
      <c r="F155" s="110"/>
    </row>
    <row r="156" spans="1:6" ht="18" x14ac:dyDescent="0.2">
      <c r="A156" s="403"/>
      <c r="B156" s="404"/>
      <c r="C156" s="404"/>
      <c r="D156" s="404"/>
      <c r="E156" s="241" t="s">
        <v>17</v>
      </c>
      <c r="F156" s="241">
        <f>SUM(F54:F155)</f>
        <v>273524.51000000007</v>
      </c>
    </row>
    <row r="157" spans="1:6" ht="18" x14ac:dyDescent="0.2">
      <c r="A157" s="32"/>
      <c r="B157" s="33"/>
      <c r="C157" s="33"/>
      <c r="D157" s="33"/>
      <c r="E157" s="18"/>
    </row>
    <row r="158" spans="1:6" ht="18" x14ac:dyDescent="0.2">
      <c r="A158" s="32"/>
      <c r="B158" s="33"/>
      <c r="C158" s="33"/>
      <c r="D158" s="33"/>
      <c r="E158" s="18"/>
    </row>
    <row r="159" spans="1:6" ht="18" x14ac:dyDescent="0.2">
      <c r="A159" s="397" t="s">
        <v>28</v>
      </c>
      <c r="B159" s="398"/>
      <c r="C159" s="398"/>
      <c r="D159" s="398"/>
      <c r="E159" s="399"/>
    </row>
    <row r="160" spans="1:6" ht="54" x14ac:dyDescent="0.2">
      <c r="A160" s="16" t="s">
        <v>12</v>
      </c>
      <c r="B160" s="15" t="s">
        <v>13</v>
      </c>
      <c r="C160" s="15" t="s">
        <v>14</v>
      </c>
      <c r="D160" s="15" t="s">
        <v>21</v>
      </c>
      <c r="E160" s="15" t="s">
        <v>22</v>
      </c>
    </row>
    <row r="161" spans="1:5" ht="31.5" x14ac:dyDescent="0.25">
      <c r="A161" s="292">
        <v>44354</v>
      </c>
      <c r="B161" s="293" t="s">
        <v>814</v>
      </c>
      <c r="C161" s="294" t="s">
        <v>815</v>
      </c>
      <c r="D161" s="295" t="s">
        <v>816</v>
      </c>
      <c r="E161" s="296">
        <v>183078.81</v>
      </c>
    </row>
    <row r="162" spans="1:5" ht="37.5" x14ac:dyDescent="0.25">
      <c r="A162" s="297">
        <v>44355</v>
      </c>
      <c r="B162" s="298" t="s">
        <v>814</v>
      </c>
      <c r="C162" s="298" t="s">
        <v>817</v>
      </c>
      <c r="D162" s="299" t="s">
        <v>818</v>
      </c>
      <c r="E162" s="299">
        <v>655</v>
      </c>
    </row>
    <row r="163" spans="1:5" ht="37.5" x14ac:dyDescent="0.25">
      <c r="A163" s="297">
        <v>44355</v>
      </c>
      <c r="B163" s="300" t="s">
        <v>814</v>
      </c>
      <c r="C163" s="301" t="s">
        <v>819</v>
      </c>
      <c r="D163" s="302" t="s">
        <v>820</v>
      </c>
      <c r="E163" s="299">
        <v>743.47</v>
      </c>
    </row>
    <row r="164" spans="1:5" ht="37.5" x14ac:dyDescent="0.25">
      <c r="A164" s="292">
        <v>44355</v>
      </c>
      <c r="B164" s="298" t="s">
        <v>814</v>
      </c>
      <c r="C164" s="303" t="s">
        <v>821</v>
      </c>
      <c r="D164" s="300" t="s">
        <v>820</v>
      </c>
      <c r="E164" s="304">
        <v>673.81</v>
      </c>
    </row>
    <row r="165" spans="1:5" ht="37.5" x14ac:dyDescent="0.25">
      <c r="A165" s="292">
        <v>44355</v>
      </c>
      <c r="B165" s="298" t="s">
        <v>814</v>
      </c>
      <c r="C165" s="303" t="s">
        <v>822</v>
      </c>
      <c r="D165" s="300" t="s">
        <v>820</v>
      </c>
      <c r="E165" s="253">
        <v>796.58</v>
      </c>
    </row>
    <row r="166" spans="1:5" ht="37.5" x14ac:dyDescent="0.25">
      <c r="A166" s="292">
        <v>44355</v>
      </c>
      <c r="B166" s="305" t="s">
        <v>814</v>
      </c>
      <c r="C166" s="306" t="s">
        <v>823</v>
      </c>
      <c r="D166" s="299" t="s">
        <v>818</v>
      </c>
      <c r="E166" s="250">
        <v>529</v>
      </c>
    </row>
    <row r="167" spans="1:5" ht="37.5" x14ac:dyDescent="0.25">
      <c r="A167" s="292">
        <v>44355</v>
      </c>
      <c r="B167" s="305" t="s">
        <v>814</v>
      </c>
      <c r="C167" s="305" t="s">
        <v>170</v>
      </c>
      <c r="D167" s="302" t="s">
        <v>816</v>
      </c>
      <c r="E167" s="296">
        <v>475</v>
      </c>
    </row>
    <row r="168" spans="1:5" ht="37.5" x14ac:dyDescent="0.25">
      <c r="A168" s="292">
        <v>44357</v>
      </c>
      <c r="B168" s="305" t="s">
        <v>824</v>
      </c>
      <c r="C168" s="307" t="s">
        <v>825</v>
      </c>
      <c r="D168" s="308" t="s">
        <v>826</v>
      </c>
      <c r="E168" s="296">
        <v>690.68</v>
      </c>
    </row>
    <row r="169" spans="1:5" ht="37.5" x14ac:dyDescent="0.25">
      <c r="A169" s="292">
        <v>44357</v>
      </c>
      <c r="B169" s="305" t="s">
        <v>824</v>
      </c>
      <c r="C169" s="298" t="s">
        <v>825</v>
      </c>
      <c r="D169" s="302" t="s">
        <v>826</v>
      </c>
      <c r="E169" s="299">
        <v>3591.54</v>
      </c>
    </row>
    <row r="170" spans="1:5" ht="37.5" x14ac:dyDescent="0.25">
      <c r="A170" s="292">
        <v>44357</v>
      </c>
      <c r="B170" s="300" t="s">
        <v>824</v>
      </c>
      <c r="C170" s="300" t="s">
        <v>825</v>
      </c>
      <c r="D170" s="302" t="s">
        <v>826</v>
      </c>
      <c r="E170" s="299">
        <v>1381.36</v>
      </c>
    </row>
    <row r="171" spans="1:5" ht="37.5" x14ac:dyDescent="0.25">
      <c r="A171" s="292">
        <v>44357</v>
      </c>
      <c r="B171" s="300" t="s">
        <v>824</v>
      </c>
      <c r="C171" s="300" t="s">
        <v>825</v>
      </c>
      <c r="D171" s="302" t="s">
        <v>826</v>
      </c>
      <c r="E171" s="299">
        <v>2348.3200000000002</v>
      </c>
    </row>
    <row r="172" spans="1:5" ht="37.5" x14ac:dyDescent="0.25">
      <c r="A172" s="309">
        <v>44357</v>
      </c>
      <c r="B172" s="310" t="s">
        <v>824</v>
      </c>
      <c r="C172" s="302" t="s">
        <v>825</v>
      </c>
      <c r="D172" s="302" t="s">
        <v>826</v>
      </c>
      <c r="E172" s="296">
        <v>6216.13</v>
      </c>
    </row>
    <row r="173" spans="1:5" ht="37.5" x14ac:dyDescent="0.25">
      <c r="A173" s="309">
        <v>44357</v>
      </c>
      <c r="B173" s="310" t="s">
        <v>824</v>
      </c>
      <c r="C173" s="302" t="s">
        <v>825</v>
      </c>
      <c r="D173" s="302" t="s">
        <v>826</v>
      </c>
      <c r="E173" s="296">
        <v>3867.82</v>
      </c>
    </row>
    <row r="174" spans="1:5" ht="37.5" x14ac:dyDescent="0.25">
      <c r="A174" s="309">
        <v>44357</v>
      </c>
      <c r="B174" s="310" t="s">
        <v>824</v>
      </c>
      <c r="C174" s="302" t="s">
        <v>825</v>
      </c>
      <c r="D174" s="302" t="s">
        <v>826</v>
      </c>
      <c r="E174" s="296">
        <v>6</v>
      </c>
    </row>
    <row r="175" spans="1:5" ht="37.5" x14ac:dyDescent="0.25">
      <c r="A175" s="309">
        <v>44358</v>
      </c>
      <c r="B175" s="310" t="s">
        <v>824</v>
      </c>
      <c r="C175" s="302" t="s">
        <v>825</v>
      </c>
      <c r="D175" s="302" t="s">
        <v>826</v>
      </c>
      <c r="E175" s="296">
        <v>138.13999999999999</v>
      </c>
    </row>
    <row r="176" spans="1:5" ht="37.5" x14ac:dyDescent="0.25">
      <c r="A176" s="309">
        <v>44358</v>
      </c>
      <c r="B176" s="310" t="s">
        <v>824</v>
      </c>
      <c r="C176" s="302" t="s">
        <v>825</v>
      </c>
      <c r="D176" s="302" t="s">
        <v>826</v>
      </c>
      <c r="E176" s="296">
        <v>138.13999999999999</v>
      </c>
    </row>
    <row r="177" spans="1:5" ht="37.5" x14ac:dyDescent="0.25">
      <c r="A177" s="309">
        <v>44358</v>
      </c>
      <c r="B177" s="310" t="s">
        <v>824</v>
      </c>
      <c r="C177" s="302" t="s">
        <v>825</v>
      </c>
      <c r="D177" s="302" t="s">
        <v>826</v>
      </c>
      <c r="E177" s="296">
        <v>138.13999999999999</v>
      </c>
    </row>
    <row r="178" spans="1:5" ht="37.5" x14ac:dyDescent="0.25">
      <c r="A178" s="309">
        <v>44358</v>
      </c>
      <c r="B178" s="310" t="s">
        <v>824</v>
      </c>
      <c r="C178" s="302" t="s">
        <v>825</v>
      </c>
      <c r="D178" s="302" t="s">
        <v>826</v>
      </c>
      <c r="E178" s="296">
        <v>138.13999999999999</v>
      </c>
    </row>
    <row r="179" spans="1:5" ht="37.5" x14ac:dyDescent="0.25">
      <c r="A179" s="309">
        <v>44358</v>
      </c>
      <c r="B179" s="310" t="s">
        <v>824</v>
      </c>
      <c r="C179" s="302" t="s">
        <v>825</v>
      </c>
      <c r="D179" s="302" t="s">
        <v>826</v>
      </c>
      <c r="E179" s="296">
        <v>138.13999999999999</v>
      </c>
    </row>
    <row r="180" spans="1:5" ht="18.75" x14ac:dyDescent="0.25">
      <c r="A180" s="309">
        <v>44361</v>
      </c>
      <c r="B180" s="310" t="s">
        <v>827</v>
      </c>
      <c r="C180" s="302" t="s">
        <v>827</v>
      </c>
      <c r="D180" s="302" t="s">
        <v>827</v>
      </c>
      <c r="E180" s="296">
        <v>12003.39</v>
      </c>
    </row>
    <row r="181" spans="1:5" ht="18.75" x14ac:dyDescent="0.25">
      <c r="A181" s="309">
        <v>44365</v>
      </c>
      <c r="B181" s="310" t="s">
        <v>209</v>
      </c>
      <c r="C181" s="302" t="s">
        <v>41</v>
      </c>
      <c r="D181" s="302" t="s">
        <v>828</v>
      </c>
      <c r="E181" s="296">
        <v>1520.23</v>
      </c>
    </row>
    <row r="182" spans="1:5" ht="37.5" x14ac:dyDescent="0.25">
      <c r="A182" s="309">
        <v>44365</v>
      </c>
      <c r="B182" s="310" t="s">
        <v>829</v>
      </c>
      <c r="C182" s="302" t="s">
        <v>830</v>
      </c>
      <c r="D182" s="302" t="s">
        <v>831</v>
      </c>
      <c r="E182" s="296">
        <v>1636.28</v>
      </c>
    </row>
    <row r="183" spans="1:5" ht="18.75" x14ac:dyDescent="0.25">
      <c r="A183" s="309">
        <v>44365</v>
      </c>
      <c r="B183" s="310" t="s">
        <v>814</v>
      </c>
      <c r="C183" s="302" t="s">
        <v>171</v>
      </c>
      <c r="D183" s="311" t="s">
        <v>832</v>
      </c>
      <c r="E183" s="296">
        <v>3291</v>
      </c>
    </row>
    <row r="184" spans="1:5" ht="37.5" x14ac:dyDescent="0.25">
      <c r="A184" s="309">
        <v>44370</v>
      </c>
      <c r="B184" s="310" t="s">
        <v>824</v>
      </c>
      <c r="C184" s="302" t="s">
        <v>825</v>
      </c>
      <c r="D184" s="302" t="s">
        <v>826</v>
      </c>
      <c r="E184" s="296">
        <v>138.13999999999999</v>
      </c>
    </row>
    <row r="185" spans="1:5" ht="18" x14ac:dyDescent="0.2">
      <c r="A185" s="24"/>
      <c r="B185" s="29"/>
      <c r="C185" s="29"/>
      <c r="D185" s="29"/>
      <c r="E185" s="30"/>
    </row>
    <row r="186" spans="1:5" ht="18" x14ac:dyDescent="0.2">
      <c r="A186" s="24"/>
      <c r="B186" s="29"/>
      <c r="C186" s="29"/>
      <c r="D186" s="29"/>
      <c r="E186" s="30"/>
    </row>
    <row r="187" spans="1:5" ht="18" x14ac:dyDescent="0.2">
      <c r="A187" s="27"/>
      <c r="B187" s="26"/>
      <c r="C187" s="26"/>
      <c r="D187" s="26"/>
      <c r="E187" s="23"/>
    </row>
    <row r="188" spans="1:5" ht="18" x14ac:dyDescent="0.2">
      <c r="A188" s="400" t="s">
        <v>17</v>
      </c>
      <c r="B188" s="401"/>
      <c r="C188" s="401"/>
      <c r="D188" s="402"/>
      <c r="E188" s="17">
        <f>SUM(E161:E187)</f>
        <v>224333.26000000007</v>
      </c>
    </row>
    <row r="189" spans="1:5" ht="18" x14ac:dyDescent="0.2">
      <c r="A189" s="32"/>
      <c r="B189" s="33"/>
      <c r="C189" s="33"/>
      <c r="D189" s="33"/>
      <c r="E189" s="18"/>
    </row>
    <row r="190" spans="1:5" ht="18" x14ac:dyDescent="0.2">
      <c r="A190" s="423"/>
      <c r="B190" s="423"/>
      <c r="C190" s="423"/>
      <c r="D190" s="423"/>
      <c r="E190" s="423"/>
    </row>
    <row r="191" spans="1:5" ht="18" x14ac:dyDescent="0.2">
      <c r="A191" s="424" t="s">
        <v>23</v>
      </c>
      <c r="B191" s="425"/>
      <c r="C191" s="8">
        <f>D11</f>
        <v>1247427.54</v>
      </c>
      <c r="D191" s="426"/>
      <c r="E191" s="427"/>
    </row>
    <row r="192" spans="1:5" ht="18" x14ac:dyDescent="0.2">
      <c r="A192" s="424" t="s">
        <v>24</v>
      </c>
      <c r="B192" s="425"/>
      <c r="C192" s="9">
        <f>E31+E50+F156+E188</f>
        <v>1248007.83</v>
      </c>
      <c r="D192" s="426"/>
      <c r="E192" s="427"/>
    </row>
    <row r="193" spans="1:5" ht="18" x14ac:dyDescent="0.2">
      <c r="A193" s="428" t="s">
        <v>25</v>
      </c>
      <c r="B193" s="429"/>
      <c r="C193" s="394">
        <f>C191-C192</f>
        <v>-580.29000000003725</v>
      </c>
      <c r="D193" s="426"/>
      <c r="E193" s="427"/>
    </row>
    <row r="194" spans="1:5" x14ac:dyDescent="0.2">
      <c r="A194" s="14"/>
      <c r="B194" s="14"/>
      <c r="C194" s="14"/>
      <c r="D194" s="14"/>
      <c r="E194" s="396"/>
    </row>
    <row r="196" spans="1:5" x14ac:dyDescent="0.2">
      <c r="E196" s="396"/>
    </row>
    <row r="197" spans="1:5" x14ac:dyDescent="0.2">
      <c r="A197" s="14"/>
      <c r="B197" s="14"/>
      <c r="C197" s="14"/>
      <c r="D197" s="14"/>
    </row>
    <row r="198" spans="1:5" x14ac:dyDescent="0.2">
      <c r="A198" s="14"/>
      <c r="B198" s="14"/>
      <c r="C198" s="14" t="s">
        <v>29</v>
      </c>
      <c r="D198" s="14"/>
      <c r="E198" s="396"/>
    </row>
    <row r="199" spans="1:5" x14ac:dyDescent="0.2">
      <c r="A199" s="14"/>
      <c r="B199" s="14"/>
      <c r="C199" s="14"/>
      <c r="D199" s="14"/>
    </row>
  </sheetData>
  <mergeCells count="27">
    <mergeCell ref="A2:E2"/>
    <mergeCell ref="A3:E3"/>
    <mergeCell ref="A4:E4"/>
    <mergeCell ref="A5:D5"/>
    <mergeCell ref="E5:E11"/>
    <mergeCell ref="A6:B6"/>
    <mergeCell ref="A7:B7"/>
    <mergeCell ref="A8:B8"/>
    <mergeCell ref="A9:B9"/>
    <mergeCell ref="A10:B10"/>
    <mergeCell ref="A11:C11"/>
    <mergeCell ref="A190:E190"/>
    <mergeCell ref="A191:B191"/>
    <mergeCell ref="D191:E193"/>
    <mergeCell ref="A192:B192"/>
    <mergeCell ref="A193:B193"/>
    <mergeCell ref="A12:E12"/>
    <mergeCell ref="A13:E13"/>
    <mergeCell ref="A31:D31"/>
    <mergeCell ref="A32:E32"/>
    <mergeCell ref="A33:E33"/>
    <mergeCell ref="A159:E159"/>
    <mergeCell ref="A188:D188"/>
    <mergeCell ref="A156:D156"/>
    <mergeCell ref="A50:D50"/>
    <mergeCell ref="A51:E51"/>
    <mergeCell ref="A52:E52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topLeftCell="A256" zoomScale="90" zoomScaleNormal="90" workbookViewId="0">
      <selection activeCell="B287" sqref="B287"/>
    </sheetView>
  </sheetViews>
  <sheetFormatPr defaultRowHeight="12.75" x14ac:dyDescent="0.2"/>
  <cols>
    <col min="1" max="1" width="29.83203125" customWidth="1"/>
    <col min="2" max="2" width="36.83203125" customWidth="1"/>
    <col min="3" max="3" width="58" customWidth="1"/>
    <col min="4" max="4" width="54.6640625" customWidth="1"/>
    <col min="5" max="5" width="32.5" customWidth="1"/>
    <col min="6" max="6" width="25" customWidth="1"/>
  </cols>
  <sheetData>
    <row r="1" spans="1:5" x14ac:dyDescent="0.2">
      <c r="A1" s="14"/>
      <c r="B1" s="14"/>
      <c r="C1" s="14"/>
      <c r="D1" s="14"/>
      <c r="E1" s="2"/>
    </row>
    <row r="7" spans="1:5" ht="18" x14ac:dyDescent="0.2">
      <c r="A7" s="430" t="s">
        <v>0</v>
      </c>
      <c r="B7" s="431"/>
      <c r="C7" s="431"/>
      <c r="D7" s="431"/>
      <c r="E7" s="432"/>
    </row>
    <row r="8" spans="1:5" ht="18" x14ac:dyDescent="0.2">
      <c r="A8" s="433" t="s">
        <v>1</v>
      </c>
      <c r="B8" s="431"/>
      <c r="C8" s="431"/>
      <c r="D8" s="431"/>
      <c r="E8" s="432"/>
    </row>
    <row r="9" spans="1:5" ht="18" x14ac:dyDescent="0.2">
      <c r="A9" s="423"/>
      <c r="B9" s="423"/>
      <c r="C9" s="423"/>
      <c r="D9" s="423"/>
      <c r="E9" s="423"/>
    </row>
    <row r="10" spans="1:5" ht="18" x14ac:dyDescent="0.2">
      <c r="A10" s="434" t="s">
        <v>2</v>
      </c>
      <c r="B10" s="435"/>
      <c r="C10" s="435"/>
      <c r="D10" s="436"/>
      <c r="E10" s="437"/>
    </row>
    <row r="11" spans="1:5" ht="18" x14ac:dyDescent="0.2">
      <c r="A11" s="438" t="s">
        <v>3</v>
      </c>
      <c r="B11" s="439"/>
      <c r="C11" s="3" t="s">
        <v>4</v>
      </c>
      <c r="D11" s="3" t="s">
        <v>5</v>
      </c>
      <c r="E11" s="437"/>
    </row>
    <row r="12" spans="1:5" ht="18.75" x14ac:dyDescent="0.25">
      <c r="A12" s="440" t="s">
        <v>6</v>
      </c>
      <c r="B12" s="441"/>
      <c r="C12" s="81">
        <v>44382</v>
      </c>
      <c r="D12" s="31">
        <v>273355.53999999998</v>
      </c>
      <c r="E12" s="437"/>
    </row>
    <row r="13" spans="1:5" ht="18" x14ac:dyDescent="0.25">
      <c r="A13" s="440" t="s">
        <v>7</v>
      </c>
      <c r="B13" s="441"/>
      <c r="C13" s="58">
        <v>44392</v>
      </c>
      <c r="D13" s="31">
        <v>320530</v>
      </c>
      <c r="E13" s="437"/>
    </row>
    <row r="14" spans="1:5" ht="18.75" x14ac:dyDescent="0.25">
      <c r="A14" s="440" t="s">
        <v>8</v>
      </c>
      <c r="B14" s="441"/>
      <c r="C14" s="81">
        <v>44382</v>
      </c>
      <c r="D14" s="31">
        <v>429636</v>
      </c>
      <c r="E14" s="437"/>
    </row>
    <row r="15" spans="1:5" ht="18.75" x14ac:dyDescent="0.25">
      <c r="A15" s="440" t="s">
        <v>9</v>
      </c>
      <c r="B15" s="441"/>
      <c r="C15" s="81">
        <v>44382</v>
      </c>
      <c r="D15" s="31">
        <v>223906</v>
      </c>
      <c r="E15" s="437"/>
    </row>
    <row r="16" spans="1:5" ht="18" x14ac:dyDescent="0.2">
      <c r="A16" s="442" t="s">
        <v>10</v>
      </c>
      <c r="B16" s="443"/>
      <c r="C16" s="444"/>
      <c r="D16" s="4">
        <f>SUM(D12:D15)</f>
        <v>1247427.54</v>
      </c>
      <c r="E16" s="437"/>
    </row>
    <row r="17" spans="1:5" ht="18" x14ac:dyDescent="0.2">
      <c r="A17" s="412"/>
      <c r="B17" s="412"/>
      <c r="C17" s="412"/>
      <c r="D17" s="412"/>
      <c r="E17" s="412"/>
    </row>
    <row r="18" spans="1:5" ht="18" x14ac:dyDescent="0.2">
      <c r="A18" s="413" t="s">
        <v>11</v>
      </c>
      <c r="B18" s="414"/>
      <c r="C18" s="414"/>
      <c r="D18" s="414"/>
      <c r="E18" s="415"/>
    </row>
    <row r="19" spans="1:5" ht="68.25" customHeight="1" x14ac:dyDescent="0.2">
      <c r="A19" s="16" t="s">
        <v>12</v>
      </c>
      <c r="B19" s="15" t="s">
        <v>26</v>
      </c>
      <c r="C19" s="15" t="s">
        <v>14</v>
      </c>
      <c r="D19" s="15" t="s">
        <v>15</v>
      </c>
      <c r="E19" s="15" t="s">
        <v>16</v>
      </c>
    </row>
    <row r="20" spans="1:5" ht="43.5" customHeight="1" x14ac:dyDescent="0.25">
      <c r="A20" s="50">
        <v>44393</v>
      </c>
      <c r="B20" s="59" t="s">
        <v>70</v>
      </c>
      <c r="C20" s="60" t="s">
        <v>71</v>
      </c>
      <c r="D20" s="52" t="s">
        <v>72</v>
      </c>
      <c r="E20" s="61">
        <v>100068.12</v>
      </c>
    </row>
    <row r="21" spans="1:5" ht="38.25" customHeight="1" x14ac:dyDescent="0.25">
      <c r="A21" s="50">
        <v>44393</v>
      </c>
      <c r="B21" s="62" t="s">
        <v>73</v>
      </c>
      <c r="C21" s="63" t="s">
        <v>34</v>
      </c>
      <c r="D21" s="64" t="s">
        <v>74</v>
      </c>
      <c r="E21" s="61">
        <v>6800.75</v>
      </c>
    </row>
    <row r="22" spans="1:5" ht="48" customHeight="1" x14ac:dyDescent="0.25">
      <c r="A22" s="50">
        <v>44393</v>
      </c>
      <c r="B22" s="59" t="s">
        <v>75</v>
      </c>
      <c r="C22" s="65" t="s">
        <v>38</v>
      </c>
      <c r="D22" s="52" t="s">
        <v>76</v>
      </c>
      <c r="E22" s="61">
        <v>69950.539999999994</v>
      </c>
    </row>
    <row r="23" spans="1:5" ht="49.5" customHeight="1" x14ac:dyDescent="0.25">
      <c r="A23" s="50">
        <v>44393</v>
      </c>
      <c r="B23" s="62" t="s">
        <v>77</v>
      </c>
      <c r="C23" s="63" t="s">
        <v>78</v>
      </c>
      <c r="D23" s="64" t="s">
        <v>79</v>
      </c>
      <c r="E23" s="61">
        <v>123998</v>
      </c>
    </row>
    <row r="24" spans="1:5" ht="41.25" customHeight="1" x14ac:dyDescent="0.25">
      <c r="A24" s="50">
        <v>44407</v>
      </c>
      <c r="B24" s="66" t="s">
        <v>40</v>
      </c>
      <c r="C24" s="67" t="s">
        <v>41</v>
      </c>
      <c r="D24" s="52" t="s">
        <v>80</v>
      </c>
      <c r="E24" s="53">
        <v>6143.75</v>
      </c>
    </row>
    <row r="25" spans="1:5" ht="53.25" customHeight="1" x14ac:dyDescent="0.25">
      <c r="A25" s="50">
        <v>44407</v>
      </c>
      <c r="B25" s="66" t="s">
        <v>46</v>
      </c>
      <c r="C25" s="60" t="s">
        <v>41</v>
      </c>
      <c r="D25" s="52" t="s">
        <v>81</v>
      </c>
      <c r="E25" s="53">
        <v>1118.02</v>
      </c>
    </row>
    <row r="26" spans="1:5" ht="54.75" customHeight="1" x14ac:dyDescent="0.25">
      <c r="A26" s="50">
        <v>44407</v>
      </c>
      <c r="B26" s="51" t="s">
        <v>40</v>
      </c>
      <c r="C26" s="52" t="s">
        <v>41</v>
      </c>
      <c r="D26" s="52" t="s">
        <v>82</v>
      </c>
      <c r="E26" s="53">
        <v>336.95</v>
      </c>
    </row>
    <row r="27" spans="1:5" ht="18" x14ac:dyDescent="0.25">
      <c r="A27" s="50">
        <v>44407</v>
      </c>
      <c r="B27" s="68" t="s">
        <v>40</v>
      </c>
      <c r="C27" s="52" t="s">
        <v>41</v>
      </c>
      <c r="D27" s="52" t="s">
        <v>83</v>
      </c>
      <c r="E27" s="53">
        <v>4958.1000000000004</v>
      </c>
    </row>
    <row r="28" spans="1:5" ht="18" x14ac:dyDescent="0.25">
      <c r="A28" s="50">
        <v>44407</v>
      </c>
      <c r="B28" s="66" t="s">
        <v>40</v>
      </c>
      <c r="C28" s="52" t="s">
        <v>41</v>
      </c>
      <c r="D28" s="52" t="s">
        <v>84</v>
      </c>
      <c r="E28" s="53">
        <v>3465.84</v>
      </c>
    </row>
    <row r="29" spans="1:5" ht="18" x14ac:dyDescent="0.25">
      <c r="A29" s="50">
        <v>44407</v>
      </c>
      <c r="B29" s="66" t="s">
        <v>46</v>
      </c>
      <c r="C29" s="52" t="s">
        <v>41</v>
      </c>
      <c r="D29" s="52" t="s">
        <v>85</v>
      </c>
      <c r="E29" s="53">
        <v>1981.85</v>
      </c>
    </row>
    <row r="30" spans="1:5" ht="18" x14ac:dyDescent="0.25">
      <c r="A30" s="50">
        <v>44407</v>
      </c>
      <c r="B30" s="66" t="s">
        <v>46</v>
      </c>
      <c r="C30" s="52" t="s">
        <v>41</v>
      </c>
      <c r="D30" s="52" t="s">
        <v>86</v>
      </c>
      <c r="E30" s="53">
        <v>108.7</v>
      </c>
    </row>
    <row r="31" spans="1:5" ht="18" x14ac:dyDescent="0.25">
      <c r="A31" s="50">
        <v>44407</v>
      </c>
      <c r="B31" s="51" t="s">
        <v>46</v>
      </c>
      <c r="C31" s="75" t="s">
        <v>41</v>
      </c>
      <c r="D31" s="52" t="s">
        <v>87</v>
      </c>
      <c r="E31" s="53">
        <v>1599.38</v>
      </c>
    </row>
    <row r="32" spans="1:5" ht="18" x14ac:dyDescent="0.2">
      <c r="A32" s="28"/>
      <c r="B32" s="25"/>
      <c r="C32" s="25"/>
      <c r="D32" s="25"/>
      <c r="E32" s="20"/>
    </row>
    <row r="33" spans="1:6" ht="18" x14ac:dyDescent="0.2">
      <c r="A33" s="416" t="s">
        <v>17</v>
      </c>
      <c r="B33" s="417"/>
      <c r="C33" s="417"/>
      <c r="D33" s="418"/>
      <c r="E33" s="17">
        <f>SUM(E20:E32)</f>
        <v>320530</v>
      </c>
    </row>
    <row r="34" spans="1:6" ht="18" x14ac:dyDescent="0.2">
      <c r="A34" s="419"/>
      <c r="B34" s="419"/>
      <c r="C34" s="419"/>
      <c r="D34" s="419"/>
      <c r="E34" s="419"/>
    </row>
    <row r="35" spans="1:6" ht="18" x14ac:dyDescent="0.2">
      <c r="A35" s="420" t="s">
        <v>18</v>
      </c>
      <c r="B35" s="421"/>
      <c r="C35" s="421"/>
      <c r="D35" s="421"/>
      <c r="E35" s="422"/>
    </row>
    <row r="36" spans="1:6" ht="36" x14ac:dyDescent="0.2">
      <c r="A36" s="16" t="s">
        <v>12</v>
      </c>
      <c r="B36" s="15" t="s">
        <v>27</v>
      </c>
      <c r="C36" s="15" t="s">
        <v>14</v>
      </c>
      <c r="D36" s="15" t="s">
        <v>19</v>
      </c>
      <c r="E36" s="15" t="s">
        <v>16</v>
      </c>
    </row>
    <row r="37" spans="1:6" ht="36" x14ac:dyDescent="0.25">
      <c r="A37" s="245" t="s">
        <v>759</v>
      </c>
      <c r="B37" s="59" t="s">
        <v>169</v>
      </c>
      <c r="C37" s="243" t="s">
        <v>760</v>
      </c>
      <c r="D37" s="243" t="s">
        <v>761</v>
      </c>
      <c r="E37" s="53">
        <v>106391</v>
      </c>
    </row>
    <row r="38" spans="1:6" ht="36" x14ac:dyDescent="0.25">
      <c r="A38" s="245">
        <v>188</v>
      </c>
      <c r="B38" s="247" t="s">
        <v>762</v>
      </c>
      <c r="C38" s="63" t="s">
        <v>763</v>
      </c>
      <c r="D38" s="52" t="s">
        <v>764</v>
      </c>
      <c r="E38" s="249">
        <v>12439.8</v>
      </c>
    </row>
    <row r="39" spans="1:6" ht="18" x14ac:dyDescent="0.25">
      <c r="A39" s="50">
        <v>44390</v>
      </c>
      <c r="B39" s="66" t="s">
        <v>765</v>
      </c>
      <c r="C39" s="243" t="s">
        <v>746</v>
      </c>
      <c r="D39" s="243" t="s">
        <v>415</v>
      </c>
      <c r="E39" s="250">
        <v>241588.23</v>
      </c>
    </row>
    <row r="40" spans="1:6" ht="18" x14ac:dyDescent="0.25">
      <c r="A40" s="50">
        <v>44390</v>
      </c>
      <c r="B40" s="59" t="s">
        <v>766</v>
      </c>
      <c r="C40" s="52" t="s">
        <v>767</v>
      </c>
      <c r="D40" s="243" t="s">
        <v>240</v>
      </c>
      <c r="E40" s="253">
        <v>38478.5</v>
      </c>
    </row>
    <row r="41" spans="1:6" ht="18" x14ac:dyDescent="0.25">
      <c r="A41" s="50">
        <v>44396</v>
      </c>
      <c r="B41" s="59" t="s">
        <v>768</v>
      </c>
      <c r="C41" s="243" t="s">
        <v>184</v>
      </c>
      <c r="D41" s="252" t="s">
        <v>415</v>
      </c>
      <c r="E41" s="253">
        <v>2500</v>
      </c>
    </row>
    <row r="42" spans="1:6" ht="18" x14ac:dyDescent="0.25">
      <c r="A42" s="50">
        <v>44397</v>
      </c>
      <c r="B42" s="66" t="s">
        <v>40</v>
      </c>
      <c r="C42" s="243" t="s">
        <v>41</v>
      </c>
      <c r="D42" s="252" t="s">
        <v>769</v>
      </c>
      <c r="E42" s="253">
        <v>1906.5</v>
      </c>
    </row>
    <row r="43" spans="1:6" ht="71.25" customHeight="1" x14ac:dyDescent="0.25">
      <c r="A43" s="50">
        <v>44397</v>
      </c>
      <c r="B43" s="66" t="s">
        <v>40</v>
      </c>
      <c r="C43" s="243" t="s">
        <v>41</v>
      </c>
      <c r="D43" s="243" t="s">
        <v>770</v>
      </c>
      <c r="E43" s="273">
        <v>11970.02</v>
      </c>
    </row>
    <row r="44" spans="1:6" ht="18" x14ac:dyDescent="0.25">
      <c r="A44" s="50">
        <v>44397</v>
      </c>
      <c r="B44" s="254" t="s">
        <v>457</v>
      </c>
      <c r="C44" s="63" t="s">
        <v>41</v>
      </c>
      <c r="D44" s="269" t="s">
        <v>771</v>
      </c>
      <c r="E44" s="53">
        <v>3861.29</v>
      </c>
      <c r="F44" s="263"/>
    </row>
    <row r="45" spans="1:6" ht="18" x14ac:dyDescent="0.25">
      <c r="A45" s="50">
        <v>44397</v>
      </c>
      <c r="B45" s="66" t="s">
        <v>46</v>
      </c>
      <c r="C45" s="255" t="s">
        <v>41</v>
      </c>
      <c r="D45" s="270" t="s">
        <v>772</v>
      </c>
      <c r="E45" s="61">
        <v>615</v>
      </c>
      <c r="F45" s="263"/>
    </row>
    <row r="46" spans="1:6" ht="36" x14ac:dyDescent="0.25">
      <c r="A46" s="50">
        <v>44397</v>
      </c>
      <c r="B46" s="66" t="s">
        <v>773</v>
      </c>
      <c r="C46" s="255" t="s">
        <v>774</v>
      </c>
      <c r="D46" s="269" t="s">
        <v>775</v>
      </c>
      <c r="E46" s="61">
        <v>1500</v>
      </c>
      <c r="F46" s="264"/>
    </row>
    <row r="47" spans="1:6" ht="36" x14ac:dyDescent="0.25">
      <c r="A47" s="50">
        <v>44398</v>
      </c>
      <c r="B47" s="66" t="s">
        <v>776</v>
      </c>
      <c r="C47" s="255" t="s">
        <v>777</v>
      </c>
      <c r="D47" s="270" t="s">
        <v>778</v>
      </c>
      <c r="E47" s="61">
        <v>261.83</v>
      </c>
      <c r="F47" s="265"/>
    </row>
    <row r="48" spans="1:6" ht="18" x14ac:dyDescent="0.25">
      <c r="A48" s="50">
        <v>44398</v>
      </c>
      <c r="B48" s="66" t="s">
        <v>779</v>
      </c>
      <c r="C48" s="255" t="s">
        <v>780</v>
      </c>
      <c r="D48" s="270" t="s">
        <v>99</v>
      </c>
      <c r="E48" s="274">
        <v>567.11</v>
      </c>
      <c r="F48" s="265"/>
    </row>
    <row r="49" spans="1:6" ht="36" x14ac:dyDescent="0.25">
      <c r="A49" s="50">
        <v>44398</v>
      </c>
      <c r="B49" s="66" t="s">
        <v>781</v>
      </c>
      <c r="C49" s="255" t="s">
        <v>130</v>
      </c>
      <c r="D49" s="270" t="s">
        <v>104</v>
      </c>
      <c r="E49" s="261">
        <v>400</v>
      </c>
      <c r="F49" s="265"/>
    </row>
    <row r="50" spans="1:6" ht="18" x14ac:dyDescent="0.25">
      <c r="A50" s="256">
        <v>44399</v>
      </c>
      <c r="B50" s="257" t="s">
        <v>782</v>
      </c>
      <c r="C50" s="258" t="s">
        <v>783</v>
      </c>
      <c r="D50" s="270" t="s">
        <v>104</v>
      </c>
      <c r="E50" s="261">
        <v>5205.5</v>
      </c>
      <c r="F50" s="266"/>
    </row>
    <row r="51" spans="1:6" ht="18" x14ac:dyDescent="0.25">
      <c r="A51" s="256">
        <v>44399</v>
      </c>
      <c r="B51" s="257" t="s">
        <v>784</v>
      </c>
      <c r="C51" s="258" t="s">
        <v>785</v>
      </c>
      <c r="D51" s="259" t="s">
        <v>104</v>
      </c>
      <c r="E51" s="261">
        <v>1209.1600000000001</v>
      </c>
      <c r="F51" s="266"/>
    </row>
    <row r="52" spans="1:6" ht="18" x14ac:dyDescent="0.25">
      <c r="A52" s="256">
        <v>44403</v>
      </c>
      <c r="B52" s="260" t="s">
        <v>786</v>
      </c>
      <c r="C52" s="258" t="s">
        <v>787</v>
      </c>
      <c r="D52" s="270" t="s">
        <v>104</v>
      </c>
      <c r="E52" s="261">
        <v>208.59</v>
      </c>
      <c r="F52" s="265"/>
    </row>
    <row r="53" spans="1:6" ht="18" x14ac:dyDescent="0.25">
      <c r="A53" s="256">
        <v>44403</v>
      </c>
      <c r="B53" s="260" t="s">
        <v>788</v>
      </c>
      <c r="C53" s="258" t="s">
        <v>116</v>
      </c>
      <c r="D53" s="270" t="s">
        <v>104</v>
      </c>
      <c r="E53" s="261">
        <v>571.04</v>
      </c>
      <c r="F53" s="265"/>
    </row>
    <row r="54" spans="1:6" ht="36" x14ac:dyDescent="0.25">
      <c r="A54" s="242">
        <v>44354</v>
      </c>
      <c r="B54" s="59" t="s">
        <v>735</v>
      </c>
      <c r="C54" s="243" t="s">
        <v>736</v>
      </c>
      <c r="D54" s="244" t="s">
        <v>737</v>
      </c>
      <c r="E54" s="261">
        <v>116321.52</v>
      </c>
      <c r="F54" s="265"/>
    </row>
    <row r="55" spans="1:6" ht="36" x14ac:dyDescent="0.25">
      <c r="A55" s="245">
        <v>44355</v>
      </c>
      <c r="B55" s="59" t="s">
        <v>738</v>
      </c>
      <c r="C55" s="243" t="s">
        <v>736</v>
      </c>
      <c r="D55" s="271" t="s">
        <v>738</v>
      </c>
      <c r="E55" s="53">
        <v>355</v>
      </c>
      <c r="F55" s="265"/>
    </row>
    <row r="56" spans="1:6" ht="18" x14ac:dyDescent="0.25">
      <c r="A56" s="245">
        <v>44356</v>
      </c>
      <c r="B56" s="247" t="s">
        <v>739</v>
      </c>
      <c r="C56" s="63" t="s">
        <v>740</v>
      </c>
      <c r="D56" s="272" t="s">
        <v>741</v>
      </c>
      <c r="E56" s="249">
        <v>12439.8</v>
      </c>
      <c r="F56" s="267"/>
    </row>
    <row r="57" spans="1:6" ht="36" x14ac:dyDescent="0.25">
      <c r="A57" s="50">
        <v>44358</v>
      </c>
      <c r="B57" s="66" t="s">
        <v>742</v>
      </c>
      <c r="C57" s="243" t="s">
        <v>743</v>
      </c>
      <c r="D57" s="271" t="s">
        <v>744</v>
      </c>
      <c r="E57" s="53">
        <v>38478.5</v>
      </c>
      <c r="F57" s="265"/>
    </row>
    <row r="58" spans="1:6" ht="36" x14ac:dyDescent="0.25">
      <c r="A58" s="50">
        <v>44358</v>
      </c>
      <c r="B58" s="59" t="s">
        <v>745</v>
      </c>
      <c r="C58" s="52" t="s">
        <v>746</v>
      </c>
      <c r="D58" s="271" t="s">
        <v>744</v>
      </c>
      <c r="E58" s="275">
        <v>241588.23</v>
      </c>
      <c r="F58" s="265"/>
    </row>
    <row r="59" spans="1:6" ht="18" x14ac:dyDescent="0.25">
      <c r="A59" s="50">
        <v>44365</v>
      </c>
      <c r="B59" s="59" t="s">
        <v>747</v>
      </c>
      <c r="C59" s="243" t="s">
        <v>748</v>
      </c>
      <c r="D59" s="270" t="s">
        <v>749</v>
      </c>
      <c r="E59" s="61">
        <v>254.2</v>
      </c>
      <c r="F59" s="265"/>
    </row>
    <row r="60" spans="1:6" ht="36" x14ac:dyDescent="0.25">
      <c r="A60" s="50">
        <v>44365</v>
      </c>
      <c r="B60" s="66" t="s">
        <v>40</v>
      </c>
      <c r="C60" s="243" t="s">
        <v>41</v>
      </c>
      <c r="D60" s="270" t="s">
        <v>750</v>
      </c>
      <c r="E60" s="61">
        <v>11970.02</v>
      </c>
      <c r="F60" s="265"/>
    </row>
    <row r="61" spans="1:6" ht="36" x14ac:dyDescent="0.25">
      <c r="A61" s="50">
        <v>44365</v>
      </c>
      <c r="B61" s="66" t="s">
        <v>40</v>
      </c>
      <c r="C61" s="243" t="s">
        <v>41</v>
      </c>
      <c r="D61" s="255" t="s">
        <v>751</v>
      </c>
      <c r="E61" s="61">
        <v>1906.5</v>
      </c>
      <c r="F61" s="265"/>
    </row>
    <row r="62" spans="1:6" ht="36" x14ac:dyDescent="0.25">
      <c r="A62" s="50">
        <v>44365</v>
      </c>
      <c r="B62" s="254" t="s">
        <v>46</v>
      </c>
      <c r="C62" s="63" t="s">
        <v>41</v>
      </c>
      <c r="D62" s="269" t="s">
        <v>752</v>
      </c>
      <c r="E62" s="53">
        <v>3861.29</v>
      </c>
      <c r="F62" s="265"/>
    </row>
    <row r="63" spans="1:6" ht="18" x14ac:dyDescent="0.25">
      <c r="A63" s="50">
        <v>44365</v>
      </c>
      <c r="B63" s="66" t="s">
        <v>46</v>
      </c>
      <c r="C63" s="255" t="s">
        <v>41</v>
      </c>
      <c r="D63" s="270" t="s">
        <v>753</v>
      </c>
      <c r="E63" s="61">
        <v>615</v>
      </c>
      <c r="F63" s="264"/>
    </row>
    <row r="64" spans="1:6" ht="36" x14ac:dyDescent="0.25">
      <c r="A64" s="50">
        <v>44368</v>
      </c>
      <c r="B64" s="66" t="s">
        <v>735</v>
      </c>
      <c r="C64" s="255" t="s">
        <v>754</v>
      </c>
      <c r="D64" s="269" t="s">
        <v>755</v>
      </c>
      <c r="E64" s="61">
        <v>330</v>
      </c>
      <c r="F64" s="264"/>
    </row>
    <row r="65" spans="1:6" ht="36" x14ac:dyDescent="0.25">
      <c r="A65" s="50">
        <v>44369</v>
      </c>
      <c r="B65" s="66" t="s">
        <v>756</v>
      </c>
      <c r="C65" s="255" t="s">
        <v>757</v>
      </c>
      <c r="D65" s="270" t="s">
        <v>758</v>
      </c>
      <c r="E65" s="61">
        <v>1500</v>
      </c>
      <c r="F65" s="264"/>
    </row>
    <row r="66" spans="1:6" ht="36" x14ac:dyDescent="0.25">
      <c r="A66" s="245" t="s">
        <v>759</v>
      </c>
      <c r="B66" s="59" t="s">
        <v>169</v>
      </c>
      <c r="C66" s="243" t="s">
        <v>760</v>
      </c>
      <c r="D66" s="255" t="s">
        <v>761</v>
      </c>
      <c r="E66" s="53">
        <v>106391</v>
      </c>
      <c r="F66" s="264"/>
    </row>
    <row r="67" spans="1:6" ht="36" x14ac:dyDescent="0.25">
      <c r="A67" s="245">
        <v>188</v>
      </c>
      <c r="B67" s="247" t="s">
        <v>762</v>
      </c>
      <c r="C67" s="63" t="s">
        <v>763</v>
      </c>
      <c r="D67" s="269" t="s">
        <v>764</v>
      </c>
      <c r="E67" s="249">
        <v>12439.8</v>
      </c>
      <c r="F67" s="264"/>
    </row>
    <row r="68" spans="1:6" ht="18" customHeight="1" x14ac:dyDescent="0.25">
      <c r="A68" s="50">
        <v>44390</v>
      </c>
      <c r="B68" s="66" t="s">
        <v>765</v>
      </c>
      <c r="C68" s="243" t="s">
        <v>746</v>
      </c>
      <c r="D68" s="255" t="s">
        <v>415</v>
      </c>
      <c r="E68" s="53">
        <v>241588.23</v>
      </c>
      <c r="F68" s="264"/>
    </row>
    <row r="69" spans="1:6" ht="18" x14ac:dyDescent="0.25">
      <c r="A69" s="50">
        <v>44390</v>
      </c>
      <c r="B69" s="59" t="s">
        <v>766</v>
      </c>
      <c r="C69" s="52" t="s">
        <v>767</v>
      </c>
      <c r="D69" s="255" t="s">
        <v>240</v>
      </c>
      <c r="E69" s="61">
        <v>38478.5</v>
      </c>
      <c r="F69" s="268"/>
    </row>
    <row r="70" spans="1:6" ht="18" x14ac:dyDescent="0.25">
      <c r="A70" s="50">
        <v>44396</v>
      </c>
      <c r="B70" s="59" t="s">
        <v>768</v>
      </c>
      <c r="C70" s="243" t="s">
        <v>184</v>
      </c>
      <c r="D70" s="270" t="s">
        <v>415</v>
      </c>
      <c r="E70" s="61">
        <v>2500</v>
      </c>
      <c r="F70" s="268"/>
    </row>
    <row r="71" spans="1:6" ht="18" x14ac:dyDescent="0.25">
      <c r="A71" s="50">
        <v>44397</v>
      </c>
      <c r="B71" s="66" t="s">
        <v>40</v>
      </c>
      <c r="C71" s="243" t="s">
        <v>41</v>
      </c>
      <c r="D71" s="270" t="s">
        <v>769</v>
      </c>
      <c r="E71" s="61">
        <v>1906.5</v>
      </c>
      <c r="F71" s="264"/>
    </row>
    <row r="72" spans="1:6" ht="18" x14ac:dyDescent="0.25">
      <c r="A72" s="50">
        <v>44397</v>
      </c>
      <c r="B72" s="66" t="s">
        <v>40</v>
      </c>
      <c r="C72" s="243" t="s">
        <v>41</v>
      </c>
      <c r="D72" s="255" t="s">
        <v>770</v>
      </c>
      <c r="E72" s="61">
        <v>11970.02</v>
      </c>
      <c r="F72" s="264"/>
    </row>
    <row r="73" spans="1:6" ht="18" x14ac:dyDescent="0.25">
      <c r="A73" s="50">
        <v>44397</v>
      </c>
      <c r="B73" s="254" t="s">
        <v>457</v>
      </c>
      <c r="C73" s="63" t="s">
        <v>41</v>
      </c>
      <c r="D73" s="269" t="s">
        <v>771</v>
      </c>
      <c r="E73" s="53">
        <v>3861.29</v>
      </c>
      <c r="F73" s="264"/>
    </row>
    <row r="74" spans="1:6" ht="18" x14ac:dyDescent="0.25">
      <c r="A74" s="50">
        <v>44397</v>
      </c>
      <c r="B74" s="66" t="s">
        <v>46</v>
      </c>
      <c r="C74" s="255" t="s">
        <v>41</v>
      </c>
      <c r="D74" s="270" t="s">
        <v>772</v>
      </c>
      <c r="E74" s="61">
        <v>615</v>
      </c>
      <c r="F74" s="264"/>
    </row>
    <row r="75" spans="1:6" ht="36" x14ac:dyDescent="0.25">
      <c r="A75" s="50">
        <v>44397</v>
      </c>
      <c r="B75" s="66" t="s">
        <v>773</v>
      </c>
      <c r="C75" s="255" t="s">
        <v>774</v>
      </c>
      <c r="D75" s="269" t="s">
        <v>775</v>
      </c>
      <c r="E75" s="61">
        <v>1500</v>
      </c>
      <c r="F75" s="264"/>
    </row>
    <row r="76" spans="1:6" ht="36" x14ac:dyDescent="0.25">
      <c r="A76" s="50">
        <v>44398</v>
      </c>
      <c r="B76" s="66" t="s">
        <v>776</v>
      </c>
      <c r="C76" s="255" t="s">
        <v>777</v>
      </c>
      <c r="D76" s="270" t="s">
        <v>778</v>
      </c>
      <c r="E76" s="61">
        <v>261.83</v>
      </c>
      <c r="F76" s="265"/>
    </row>
    <row r="77" spans="1:6" ht="18" x14ac:dyDescent="0.25">
      <c r="A77" s="50">
        <v>44398</v>
      </c>
      <c r="B77" s="66" t="s">
        <v>779</v>
      </c>
      <c r="C77" s="255" t="s">
        <v>780</v>
      </c>
      <c r="D77" s="270" t="s">
        <v>99</v>
      </c>
      <c r="E77" s="274">
        <v>567.11</v>
      </c>
      <c r="F77" s="265"/>
    </row>
    <row r="78" spans="1:6" ht="36" x14ac:dyDescent="0.25">
      <c r="A78" s="50">
        <v>44398</v>
      </c>
      <c r="B78" s="66" t="s">
        <v>781</v>
      </c>
      <c r="C78" s="255" t="s">
        <v>130</v>
      </c>
      <c r="D78" s="270" t="s">
        <v>104</v>
      </c>
      <c r="E78" s="261">
        <v>400</v>
      </c>
      <c r="F78" s="265"/>
    </row>
    <row r="79" spans="1:6" ht="18" x14ac:dyDescent="0.25">
      <c r="A79" s="256">
        <v>44399</v>
      </c>
      <c r="B79" s="257" t="s">
        <v>782</v>
      </c>
      <c r="C79" s="258" t="s">
        <v>783</v>
      </c>
      <c r="D79" s="270" t="s">
        <v>104</v>
      </c>
      <c r="E79" s="261">
        <v>5205.5</v>
      </c>
      <c r="F79" s="265"/>
    </row>
    <row r="80" spans="1:6" ht="18" x14ac:dyDescent="0.25">
      <c r="A80" s="256">
        <v>44399</v>
      </c>
      <c r="B80" s="257" t="s">
        <v>784</v>
      </c>
      <c r="C80" s="258" t="s">
        <v>785</v>
      </c>
      <c r="D80" s="259" t="s">
        <v>104</v>
      </c>
      <c r="E80" s="261">
        <v>1209.1600000000001</v>
      </c>
      <c r="F80" s="265"/>
    </row>
    <row r="81" spans="1:6" ht="18" x14ac:dyDescent="0.25">
      <c r="A81" s="256">
        <v>44403</v>
      </c>
      <c r="B81" s="260" t="s">
        <v>786</v>
      </c>
      <c r="C81" s="258" t="s">
        <v>787</v>
      </c>
      <c r="D81" s="270" t="s">
        <v>104</v>
      </c>
      <c r="E81" s="261">
        <v>208.59</v>
      </c>
      <c r="F81" s="265"/>
    </row>
    <row r="82" spans="1:6" ht="18" x14ac:dyDescent="0.25">
      <c r="A82" s="256">
        <v>44403</v>
      </c>
      <c r="B82" s="260" t="s">
        <v>788</v>
      </c>
      <c r="C82" s="258" t="s">
        <v>116</v>
      </c>
      <c r="D82" s="270" t="s">
        <v>104</v>
      </c>
      <c r="E82" s="261">
        <v>571.04</v>
      </c>
      <c r="F82" s="265"/>
    </row>
    <row r="83" spans="1:6" ht="18" x14ac:dyDescent="0.2">
      <c r="A83" s="28"/>
      <c r="B83" s="25"/>
      <c r="C83" s="25"/>
      <c r="D83" s="25"/>
      <c r="E83" s="20"/>
      <c r="F83" s="266"/>
    </row>
    <row r="84" spans="1:6" ht="18" x14ac:dyDescent="0.2">
      <c r="A84" s="28"/>
      <c r="B84" s="25"/>
      <c r="C84" s="25"/>
      <c r="D84" s="25"/>
      <c r="E84" s="20"/>
      <c r="F84" s="265"/>
    </row>
    <row r="85" spans="1:6" ht="18" x14ac:dyDescent="0.2">
      <c r="A85" s="28"/>
      <c r="B85" s="25"/>
      <c r="C85" s="25"/>
      <c r="D85" s="25"/>
      <c r="E85" s="20"/>
      <c r="F85" s="265"/>
    </row>
    <row r="86" spans="1:6" ht="18" x14ac:dyDescent="0.2">
      <c r="A86" s="445" t="s">
        <v>17</v>
      </c>
      <c r="B86" s="445"/>
      <c r="C86" s="445"/>
      <c r="D86" s="445"/>
      <c r="E86" s="241">
        <f>SUM(E66:E85)</f>
        <v>429673.57</v>
      </c>
      <c r="F86" s="265"/>
    </row>
    <row r="87" spans="1:6" ht="18" x14ac:dyDescent="0.2">
      <c r="A87" s="446"/>
      <c r="B87" s="446"/>
      <c r="C87" s="446"/>
      <c r="D87" s="446"/>
      <c r="E87" s="446"/>
      <c r="F87" s="265"/>
    </row>
    <row r="88" spans="1:6" ht="18" x14ac:dyDescent="0.2">
      <c r="A88" s="447" t="s">
        <v>20</v>
      </c>
      <c r="B88" s="448"/>
      <c r="C88" s="448"/>
      <c r="D88" s="448"/>
      <c r="E88" s="448"/>
      <c r="F88" s="395"/>
    </row>
    <row r="89" spans="1:6" ht="36.75" thickBot="1" x14ac:dyDescent="0.25">
      <c r="A89" s="16" t="s">
        <v>12</v>
      </c>
      <c r="B89" s="15" t="s">
        <v>27</v>
      </c>
      <c r="C89" s="15" t="s">
        <v>14</v>
      </c>
      <c r="D89" s="15" t="s">
        <v>21</v>
      </c>
      <c r="E89" s="15" t="s">
        <v>22</v>
      </c>
      <c r="F89" s="114"/>
    </row>
    <row r="90" spans="1:6" ht="18" x14ac:dyDescent="0.25">
      <c r="A90" s="84">
        <v>44382</v>
      </c>
      <c r="B90" s="146" t="s">
        <v>288</v>
      </c>
      <c r="C90" s="147" t="s">
        <v>289</v>
      </c>
      <c r="D90" s="148" t="s">
        <v>290</v>
      </c>
      <c r="E90" s="149"/>
      <c r="F90" s="150">
        <v>18935.25</v>
      </c>
    </row>
    <row r="91" spans="1:6" ht="36" x14ac:dyDescent="0.25">
      <c r="A91" s="151">
        <v>44383</v>
      </c>
      <c r="B91" s="152" t="s">
        <v>291</v>
      </c>
      <c r="C91" s="153" t="s">
        <v>118</v>
      </c>
      <c r="D91" s="153" t="s">
        <v>99</v>
      </c>
      <c r="E91" s="154"/>
      <c r="F91" s="155">
        <v>1600</v>
      </c>
    </row>
    <row r="92" spans="1:6" ht="18" x14ac:dyDescent="0.25">
      <c r="A92" s="151">
        <v>44383</v>
      </c>
      <c r="B92" s="152" t="s">
        <v>292</v>
      </c>
      <c r="C92" s="92" t="s">
        <v>293</v>
      </c>
      <c r="D92" s="92" t="s">
        <v>99</v>
      </c>
      <c r="E92" s="156"/>
      <c r="F92" s="94">
        <v>2300.0500000000002</v>
      </c>
    </row>
    <row r="93" spans="1:6" ht="30" x14ac:dyDescent="0.2">
      <c r="A93" s="90">
        <v>44383</v>
      </c>
      <c r="B93" s="91" t="s">
        <v>294</v>
      </c>
      <c r="C93" s="92" t="s">
        <v>295</v>
      </c>
      <c r="D93" s="92" t="s">
        <v>296</v>
      </c>
      <c r="E93" s="156"/>
      <c r="F93" s="143">
        <v>2953.4</v>
      </c>
    </row>
    <row r="94" spans="1:6" ht="15" x14ac:dyDescent="0.2">
      <c r="A94" s="90">
        <v>44383</v>
      </c>
      <c r="B94" s="91" t="s">
        <v>297</v>
      </c>
      <c r="C94" s="92" t="s">
        <v>298</v>
      </c>
      <c r="D94" s="92" t="s">
        <v>299</v>
      </c>
      <c r="E94" s="156"/>
      <c r="F94" s="143">
        <v>1376.52</v>
      </c>
    </row>
    <row r="95" spans="1:6" ht="30" x14ac:dyDescent="0.2">
      <c r="A95" s="90">
        <v>44383</v>
      </c>
      <c r="B95" s="91" t="s">
        <v>300</v>
      </c>
      <c r="C95" s="92" t="s">
        <v>301</v>
      </c>
      <c r="D95" s="92" t="s">
        <v>302</v>
      </c>
      <c r="E95" s="156"/>
      <c r="F95" s="143">
        <v>8500</v>
      </c>
    </row>
    <row r="96" spans="1:6" ht="30" x14ac:dyDescent="0.2">
      <c r="A96" s="90">
        <v>44383</v>
      </c>
      <c r="B96" s="95" t="s">
        <v>303</v>
      </c>
      <c r="C96" s="92" t="s">
        <v>304</v>
      </c>
      <c r="D96" s="96" t="s">
        <v>299</v>
      </c>
      <c r="E96" s="157"/>
      <c r="F96" s="196">
        <v>1971</v>
      </c>
    </row>
    <row r="97" spans="1:6" ht="15" x14ac:dyDescent="0.2">
      <c r="A97" s="90">
        <v>44383</v>
      </c>
      <c r="B97" s="95" t="s">
        <v>305</v>
      </c>
      <c r="C97" s="92" t="s">
        <v>306</v>
      </c>
      <c r="D97" s="99" t="s">
        <v>299</v>
      </c>
      <c r="E97" s="158"/>
      <c r="F97" s="197">
        <v>1582.75</v>
      </c>
    </row>
    <row r="98" spans="1:6" ht="15" x14ac:dyDescent="0.2">
      <c r="A98" s="90">
        <v>44322</v>
      </c>
      <c r="B98" s="91" t="s">
        <v>307</v>
      </c>
      <c r="C98" s="92" t="s">
        <v>308</v>
      </c>
      <c r="D98" s="102" t="s">
        <v>309</v>
      </c>
      <c r="E98" s="159"/>
      <c r="F98" s="143">
        <v>8052.69</v>
      </c>
    </row>
    <row r="99" spans="1:6" ht="30" x14ac:dyDescent="0.2">
      <c r="A99" s="90">
        <v>44383</v>
      </c>
      <c r="B99" s="104" t="s">
        <v>310</v>
      </c>
      <c r="C99" s="105" t="s">
        <v>311</v>
      </c>
      <c r="D99" s="105" t="s">
        <v>99</v>
      </c>
      <c r="E99" s="160"/>
      <c r="F99" s="198">
        <v>1212</v>
      </c>
    </row>
    <row r="100" spans="1:6" ht="15" x14ac:dyDescent="0.2">
      <c r="A100" s="108">
        <v>44383</v>
      </c>
      <c r="B100" s="109" t="s">
        <v>312</v>
      </c>
      <c r="C100" s="102" t="s">
        <v>313</v>
      </c>
      <c r="D100" s="102" t="s">
        <v>314</v>
      </c>
      <c r="E100" s="161"/>
      <c r="F100" s="199">
        <v>1174.32</v>
      </c>
    </row>
    <row r="101" spans="1:6" ht="15" x14ac:dyDescent="0.2">
      <c r="A101" s="90">
        <v>44383</v>
      </c>
      <c r="B101" s="111" t="s">
        <v>315</v>
      </c>
      <c r="C101" s="112" t="s">
        <v>316</v>
      </c>
      <c r="D101" s="112" t="s">
        <v>104</v>
      </c>
      <c r="E101" s="162"/>
      <c r="F101" s="200">
        <v>1080</v>
      </c>
    </row>
    <row r="102" spans="1:6" ht="15" x14ac:dyDescent="0.2">
      <c r="A102" s="90">
        <v>44384</v>
      </c>
      <c r="B102" s="91" t="s">
        <v>317</v>
      </c>
      <c r="C102" s="92" t="s">
        <v>318</v>
      </c>
      <c r="D102" s="115" t="s">
        <v>104</v>
      </c>
      <c r="E102" s="163"/>
      <c r="F102" s="201">
        <v>1565</v>
      </c>
    </row>
    <row r="103" spans="1:6" ht="15" x14ac:dyDescent="0.2">
      <c r="A103" s="90">
        <v>44384</v>
      </c>
      <c r="B103" s="91" t="s">
        <v>319</v>
      </c>
      <c r="C103" s="92" t="s">
        <v>318</v>
      </c>
      <c r="D103" s="118" t="s">
        <v>99</v>
      </c>
      <c r="E103" s="164"/>
      <c r="F103" s="143">
        <v>799.6</v>
      </c>
    </row>
    <row r="104" spans="1:6" ht="15" x14ac:dyDescent="0.2">
      <c r="A104" s="90">
        <v>44384</v>
      </c>
      <c r="B104" s="91" t="s">
        <v>320</v>
      </c>
      <c r="C104" s="92" t="s">
        <v>318</v>
      </c>
      <c r="D104" s="92" t="s">
        <v>104</v>
      </c>
      <c r="E104" s="156"/>
      <c r="F104" s="143">
        <v>831</v>
      </c>
    </row>
    <row r="105" spans="1:6" ht="15" x14ac:dyDescent="0.2">
      <c r="A105" s="90">
        <v>44384</v>
      </c>
      <c r="B105" s="91" t="s">
        <v>321</v>
      </c>
      <c r="C105" s="92" t="s">
        <v>318</v>
      </c>
      <c r="D105" s="92" t="s">
        <v>99</v>
      </c>
      <c r="E105" s="156"/>
      <c r="F105" s="143">
        <v>1600</v>
      </c>
    </row>
    <row r="106" spans="1:6" ht="15" x14ac:dyDescent="0.2">
      <c r="A106" s="90">
        <v>44384</v>
      </c>
      <c r="B106" s="91" t="s">
        <v>322</v>
      </c>
      <c r="C106" s="92" t="s">
        <v>318</v>
      </c>
      <c r="D106" s="92" t="s">
        <v>99</v>
      </c>
      <c r="E106" s="156"/>
      <c r="F106" s="143">
        <v>689.8</v>
      </c>
    </row>
    <row r="107" spans="1:6" ht="30" x14ac:dyDescent="0.2">
      <c r="A107" s="90">
        <v>44384</v>
      </c>
      <c r="B107" s="91" t="s">
        <v>323</v>
      </c>
      <c r="C107" s="92" t="s">
        <v>318</v>
      </c>
      <c r="D107" s="92" t="s">
        <v>324</v>
      </c>
      <c r="E107" s="156"/>
      <c r="F107" s="143">
        <v>594</v>
      </c>
    </row>
    <row r="108" spans="1:6" ht="15" x14ac:dyDescent="0.2">
      <c r="A108" s="90">
        <v>44384</v>
      </c>
      <c r="B108" s="91" t="s">
        <v>325</v>
      </c>
      <c r="C108" s="92" t="s">
        <v>318</v>
      </c>
      <c r="D108" s="92" t="s">
        <v>99</v>
      </c>
      <c r="E108" s="156"/>
      <c r="F108" s="143">
        <v>1600</v>
      </c>
    </row>
    <row r="109" spans="1:6" ht="30" x14ac:dyDescent="0.2">
      <c r="A109" s="90">
        <v>44384</v>
      </c>
      <c r="B109" s="91"/>
      <c r="C109" s="92" t="s">
        <v>326</v>
      </c>
      <c r="D109" s="92"/>
      <c r="E109" s="156"/>
      <c r="F109" s="143">
        <f>E110+E111+E112+E113+E114</f>
        <v>2326.69</v>
      </c>
    </row>
    <row r="110" spans="1:6" ht="30" x14ac:dyDescent="0.2">
      <c r="A110" s="90"/>
      <c r="B110" s="91" t="s">
        <v>327</v>
      </c>
      <c r="C110" s="92" t="s">
        <v>326</v>
      </c>
      <c r="D110" s="92" t="s">
        <v>328</v>
      </c>
      <c r="E110" s="156">
        <v>545.04</v>
      </c>
      <c r="F110" s="94"/>
    </row>
    <row r="111" spans="1:6" ht="30" x14ac:dyDescent="0.2">
      <c r="A111" s="90"/>
      <c r="B111" s="91" t="s">
        <v>329</v>
      </c>
      <c r="C111" s="92" t="s">
        <v>326</v>
      </c>
      <c r="D111" s="92" t="s">
        <v>328</v>
      </c>
      <c r="E111" s="156">
        <v>125</v>
      </c>
      <c r="F111" s="94"/>
    </row>
    <row r="112" spans="1:6" ht="30" x14ac:dyDescent="0.2">
      <c r="A112" s="90"/>
      <c r="B112" s="91" t="s">
        <v>330</v>
      </c>
      <c r="C112" s="92" t="s">
        <v>326</v>
      </c>
      <c r="D112" s="92" t="s">
        <v>328</v>
      </c>
      <c r="E112" s="156">
        <v>482.22</v>
      </c>
      <c r="F112" s="94"/>
    </row>
    <row r="113" spans="1:6" ht="30" x14ac:dyDescent="0.2">
      <c r="A113" s="90"/>
      <c r="B113" s="91" t="s">
        <v>331</v>
      </c>
      <c r="C113" s="92" t="s">
        <v>326</v>
      </c>
      <c r="D113" s="92" t="s">
        <v>328</v>
      </c>
      <c r="E113" s="156">
        <v>810.43</v>
      </c>
      <c r="F113" s="94"/>
    </row>
    <row r="114" spans="1:6" ht="30" x14ac:dyDescent="0.2">
      <c r="A114" s="90"/>
      <c r="B114" s="120" t="s">
        <v>332</v>
      </c>
      <c r="C114" s="121" t="s">
        <v>326</v>
      </c>
      <c r="D114" s="92" t="s">
        <v>328</v>
      </c>
      <c r="E114" s="156">
        <v>364</v>
      </c>
      <c r="F114" s="94"/>
    </row>
    <row r="115" spans="1:6" ht="30" x14ac:dyDescent="0.2">
      <c r="A115" s="122">
        <v>44385</v>
      </c>
      <c r="B115" s="91"/>
      <c r="C115" s="92" t="s">
        <v>333</v>
      </c>
      <c r="D115" s="92"/>
      <c r="E115" s="156"/>
      <c r="F115" s="123">
        <f>E116+E117+E118+E119+E120</f>
        <v>3149.3</v>
      </c>
    </row>
    <row r="116" spans="1:6" ht="30" x14ac:dyDescent="0.2">
      <c r="A116" s="90"/>
      <c r="B116" s="91" t="s">
        <v>334</v>
      </c>
      <c r="C116" s="92" t="s">
        <v>333</v>
      </c>
      <c r="D116" s="92" t="s">
        <v>328</v>
      </c>
      <c r="E116" s="156">
        <v>292.51</v>
      </c>
      <c r="F116" s="123"/>
    </row>
    <row r="117" spans="1:6" ht="30" x14ac:dyDescent="0.2">
      <c r="A117" s="90"/>
      <c r="B117" s="91" t="s">
        <v>335</v>
      </c>
      <c r="C117" s="92" t="s">
        <v>333</v>
      </c>
      <c r="D117" s="92" t="s">
        <v>328</v>
      </c>
      <c r="E117" s="156">
        <v>513.29999999999995</v>
      </c>
      <c r="F117" s="94"/>
    </row>
    <row r="118" spans="1:6" ht="30" x14ac:dyDescent="0.2">
      <c r="A118" s="90"/>
      <c r="B118" s="91" t="s">
        <v>336</v>
      </c>
      <c r="C118" s="92" t="s">
        <v>333</v>
      </c>
      <c r="D118" s="92" t="s">
        <v>328</v>
      </c>
      <c r="E118" s="156">
        <v>767.38</v>
      </c>
      <c r="F118" s="94"/>
    </row>
    <row r="119" spans="1:6" ht="30" x14ac:dyDescent="0.2">
      <c r="A119" s="90"/>
      <c r="B119" s="91" t="s">
        <v>337</v>
      </c>
      <c r="C119" s="92" t="s">
        <v>333</v>
      </c>
      <c r="D119" s="105" t="s">
        <v>328</v>
      </c>
      <c r="E119" s="156">
        <v>819.44</v>
      </c>
      <c r="F119" s="94"/>
    </row>
    <row r="120" spans="1:6" ht="30" x14ac:dyDescent="0.2">
      <c r="A120" s="90"/>
      <c r="B120" s="91" t="s">
        <v>338</v>
      </c>
      <c r="C120" s="93" t="s">
        <v>333</v>
      </c>
      <c r="D120" s="102" t="s">
        <v>328</v>
      </c>
      <c r="E120" s="165">
        <v>756.67</v>
      </c>
      <c r="F120" s="94"/>
    </row>
    <row r="121" spans="1:6" ht="60" x14ac:dyDescent="0.2">
      <c r="A121" s="90">
        <v>44384</v>
      </c>
      <c r="B121" s="91" t="s">
        <v>339</v>
      </c>
      <c r="C121" s="92" t="s">
        <v>340</v>
      </c>
      <c r="D121" s="112" t="s">
        <v>341</v>
      </c>
      <c r="E121" s="156"/>
      <c r="F121" s="94">
        <v>3200</v>
      </c>
    </row>
    <row r="122" spans="1:6" ht="30" x14ac:dyDescent="0.2">
      <c r="A122" s="90">
        <v>44384</v>
      </c>
      <c r="B122" s="91" t="s">
        <v>342</v>
      </c>
      <c r="C122" s="92" t="s">
        <v>343</v>
      </c>
      <c r="D122" s="92" t="s">
        <v>344</v>
      </c>
      <c r="E122" s="156"/>
      <c r="F122" s="143">
        <v>115.95</v>
      </c>
    </row>
    <row r="123" spans="1:6" ht="30" x14ac:dyDescent="0.2">
      <c r="A123" s="90">
        <v>44384</v>
      </c>
      <c r="B123" s="91" t="s">
        <v>345</v>
      </c>
      <c r="C123" s="92" t="s">
        <v>343</v>
      </c>
      <c r="D123" s="92" t="s">
        <v>104</v>
      </c>
      <c r="E123" s="156"/>
      <c r="F123" s="143">
        <v>8920.52</v>
      </c>
    </row>
    <row r="124" spans="1:6" ht="30" x14ac:dyDescent="0.2">
      <c r="A124" s="90">
        <v>44384</v>
      </c>
      <c r="B124" s="91" t="s">
        <v>346</v>
      </c>
      <c r="C124" s="102" t="s">
        <v>343</v>
      </c>
      <c r="D124" s="118" t="s">
        <v>99</v>
      </c>
      <c r="E124" s="164"/>
      <c r="F124" s="143">
        <v>388.6</v>
      </c>
    </row>
    <row r="125" spans="1:6" ht="30" x14ac:dyDescent="0.2">
      <c r="A125" s="90">
        <v>44384</v>
      </c>
      <c r="B125" s="91" t="s">
        <v>347</v>
      </c>
      <c r="C125" s="102" t="s">
        <v>343</v>
      </c>
      <c r="D125" s="92" t="s">
        <v>99</v>
      </c>
      <c r="E125" s="156"/>
      <c r="F125" s="143">
        <v>441.34</v>
      </c>
    </row>
    <row r="126" spans="1:6" ht="30" x14ac:dyDescent="0.2">
      <c r="A126" s="90">
        <v>44384</v>
      </c>
      <c r="B126" s="91" t="s">
        <v>348</v>
      </c>
      <c r="C126" s="102" t="s">
        <v>343</v>
      </c>
      <c r="D126" s="92" t="s">
        <v>99</v>
      </c>
      <c r="E126" s="156"/>
      <c r="F126" s="143">
        <v>103.5</v>
      </c>
    </row>
    <row r="127" spans="1:6" ht="30" x14ac:dyDescent="0.2">
      <c r="A127" s="90">
        <v>44384</v>
      </c>
      <c r="B127" s="91" t="s">
        <v>349</v>
      </c>
      <c r="C127" s="102" t="s">
        <v>343</v>
      </c>
      <c r="D127" s="102" t="s">
        <v>99</v>
      </c>
      <c r="E127" s="159"/>
      <c r="F127" s="143">
        <v>860</v>
      </c>
    </row>
    <row r="128" spans="1:6" ht="30" x14ac:dyDescent="0.2">
      <c r="A128" s="90">
        <v>44384</v>
      </c>
      <c r="B128" s="91" t="s">
        <v>350</v>
      </c>
      <c r="C128" s="102" t="s">
        <v>343</v>
      </c>
      <c r="D128" s="102" t="s">
        <v>104</v>
      </c>
      <c r="E128" s="161"/>
      <c r="F128" s="202">
        <v>361</v>
      </c>
    </row>
    <row r="129" spans="1:6" ht="15" x14ac:dyDescent="0.2">
      <c r="A129" s="90">
        <v>44384</v>
      </c>
      <c r="B129" s="95" t="s">
        <v>351</v>
      </c>
      <c r="C129" s="96" t="s">
        <v>318</v>
      </c>
      <c r="D129" s="96" t="s">
        <v>99</v>
      </c>
      <c r="E129" s="166"/>
      <c r="F129" s="196">
        <v>560</v>
      </c>
    </row>
    <row r="130" spans="1:6" ht="15" x14ac:dyDescent="0.2">
      <c r="A130" s="90">
        <v>44384</v>
      </c>
      <c r="B130" s="91" t="s">
        <v>352</v>
      </c>
      <c r="C130" s="92" t="s">
        <v>318</v>
      </c>
      <c r="D130" s="92" t="s">
        <v>104</v>
      </c>
      <c r="E130" s="156"/>
      <c r="F130" s="143">
        <v>168</v>
      </c>
    </row>
    <row r="131" spans="1:6" ht="15" x14ac:dyDescent="0.2">
      <c r="A131" s="90">
        <v>44384</v>
      </c>
      <c r="B131" s="91" t="s">
        <v>353</v>
      </c>
      <c r="C131" s="92" t="s">
        <v>318</v>
      </c>
      <c r="D131" s="92" t="s">
        <v>99</v>
      </c>
      <c r="E131" s="156"/>
      <c r="F131" s="143">
        <v>42</v>
      </c>
    </row>
    <row r="132" spans="1:6" ht="15" x14ac:dyDescent="0.2">
      <c r="A132" s="90">
        <v>44384</v>
      </c>
      <c r="B132" s="91" t="s">
        <v>354</v>
      </c>
      <c r="C132" s="92" t="s">
        <v>318</v>
      </c>
      <c r="D132" s="92" t="s">
        <v>344</v>
      </c>
      <c r="E132" s="156"/>
      <c r="F132" s="143">
        <v>540</v>
      </c>
    </row>
    <row r="133" spans="1:6" ht="15" x14ac:dyDescent="0.2">
      <c r="A133" s="90">
        <v>44384</v>
      </c>
      <c r="B133" s="91" t="s">
        <v>355</v>
      </c>
      <c r="C133" s="92" t="s">
        <v>318</v>
      </c>
      <c r="D133" s="92" t="s">
        <v>99</v>
      </c>
      <c r="E133" s="156"/>
      <c r="F133" s="143">
        <v>524</v>
      </c>
    </row>
    <row r="134" spans="1:6" ht="30" x14ac:dyDescent="0.2">
      <c r="A134" s="90">
        <v>44384</v>
      </c>
      <c r="B134" s="127" t="s">
        <v>356</v>
      </c>
      <c r="C134" s="115" t="s">
        <v>318</v>
      </c>
      <c r="D134" s="92" t="s">
        <v>357</v>
      </c>
      <c r="E134" s="156"/>
      <c r="F134" s="201">
        <v>1125</v>
      </c>
    </row>
    <row r="135" spans="1:6" ht="30" x14ac:dyDescent="0.2">
      <c r="A135" s="90">
        <v>44384</v>
      </c>
      <c r="B135" s="91" t="s">
        <v>358</v>
      </c>
      <c r="C135" s="92" t="s">
        <v>359</v>
      </c>
      <c r="D135" s="92" t="s">
        <v>360</v>
      </c>
      <c r="E135" s="156"/>
      <c r="F135" s="94">
        <v>2000</v>
      </c>
    </row>
    <row r="136" spans="1:6" ht="30" x14ac:dyDescent="0.2">
      <c r="A136" s="90">
        <v>44384</v>
      </c>
      <c r="B136" s="91" t="s">
        <v>361</v>
      </c>
      <c r="C136" s="92" t="s">
        <v>362</v>
      </c>
      <c r="D136" s="92" t="s">
        <v>363</v>
      </c>
      <c r="E136" s="156"/>
      <c r="F136" s="167">
        <v>1500</v>
      </c>
    </row>
    <row r="137" spans="1:6" ht="15" x14ac:dyDescent="0.2">
      <c r="A137" s="90">
        <v>44384</v>
      </c>
      <c r="B137" s="91"/>
      <c r="C137" s="92" t="s">
        <v>364</v>
      </c>
      <c r="D137" s="92"/>
      <c r="E137" s="156"/>
      <c r="F137" s="94">
        <f>E138+E139+E140+E141+E142+E143+E144+E145</f>
        <v>9889.3000000000011</v>
      </c>
    </row>
    <row r="138" spans="1:6" ht="15" x14ac:dyDescent="0.2">
      <c r="A138" s="90"/>
      <c r="B138" s="91" t="s">
        <v>365</v>
      </c>
      <c r="C138" s="92" t="s">
        <v>364</v>
      </c>
      <c r="D138" s="92" t="s">
        <v>104</v>
      </c>
      <c r="E138" s="156">
        <v>1143.57</v>
      </c>
      <c r="F138" s="94"/>
    </row>
    <row r="139" spans="1:6" ht="15" x14ac:dyDescent="0.2">
      <c r="A139" s="90"/>
      <c r="B139" s="128" t="s">
        <v>366</v>
      </c>
      <c r="C139" s="92" t="s">
        <v>364</v>
      </c>
      <c r="D139" s="92" t="s">
        <v>99</v>
      </c>
      <c r="E139" s="156">
        <v>868.5</v>
      </c>
      <c r="F139" s="94"/>
    </row>
    <row r="140" spans="1:6" ht="15" x14ac:dyDescent="0.2">
      <c r="A140" s="90"/>
      <c r="B140" s="91" t="s">
        <v>367</v>
      </c>
      <c r="C140" s="92" t="s">
        <v>364</v>
      </c>
      <c r="D140" s="92" t="s">
        <v>104</v>
      </c>
      <c r="E140" s="156">
        <v>1263.98</v>
      </c>
      <c r="F140" s="94"/>
    </row>
    <row r="141" spans="1:6" ht="15" x14ac:dyDescent="0.2">
      <c r="A141" s="90"/>
      <c r="B141" s="91" t="s">
        <v>368</v>
      </c>
      <c r="C141" s="92" t="s">
        <v>364</v>
      </c>
      <c r="D141" s="92" t="s">
        <v>99</v>
      </c>
      <c r="E141" s="156">
        <v>402</v>
      </c>
      <c r="F141" s="94"/>
    </row>
    <row r="142" spans="1:6" ht="30" x14ac:dyDescent="0.2">
      <c r="A142" s="90"/>
      <c r="B142" s="91" t="s">
        <v>369</v>
      </c>
      <c r="C142" s="92" t="s">
        <v>364</v>
      </c>
      <c r="D142" s="96" t="s">
        <v>370</v>
      </c>
      <c r="E142" s="168">
        <v>1491.35</v>
      </c>
      <c r="F142" s="94"/>
    </row>
    <row r="143" spans="1:6" ht="15" x14ac:dyDescent="0.2">
      <c r="A143" s="90"/>
      <c r="B143" s="91" t="s">
        <v>371</v>
      </c>
      <c r="C143" s="92" t="s">
        <v>364</v>
      </c>
      <c r="D143" s="96" t="s">
        <v>372</v>
      </c>
      <c r="E143" s="168">
        <v>1811.96</v>
      </c>
      <c r="F143" s="94"/>
    </row>
    <row r="144" spans="1:6" ht="15" x14ac:dyDescent="0.2">
      <c r="A144" s="90"/>
      <c r="B144" s="91" t="s">
        <v>373</v>
      </c>
      <c r="C144" s="92" t="s">
        <v>364</v>
      </c>
      <c r="D144" s="96" t="s">
        <v>99</v>
      </c>
      <c r="E144" s="168">
        <v>1526</v>
      </c>
      <c r="F144" s="94"/>
    </row>
    <row r="145" spans="1:6" ht="15" x14ac:dyDescent="0.2">
      <c r="A145" s="90"/>
      <c r="B145" s="91" t="s">
        <v>374</v>
      </c>
      <c r="C145" s="92" t="s">
        <v>364</v>
      </c>
      <c r="D145" s="92" t="s">
        <v>99</v>
      </c>
      <c r="E145" s="156">
        <v>1381.94</v>
      </c>
      <c r="F145" s="94"/>
    </row>
    <row r="146" spans="1:6" ht="15" x14ac:dyDescent="0.2">
      <c r="A146" s="90">
        <v>44384</v>
      </c>
      <c r="B146" s="91"/>
      <c r="C146" s="92" t="s">
        <v>375</v>
      </c>
      <c r="D146" s="96"/>
      <c r="E146" s="168"/>
      <c r="F146" s="143"/>
    </row>
    <row r="147" spans="1:6" ht="30" x14ac:dyDescent="0.2">
      <c r="A147" s="90"/>
      <c r="B147" s="91" t="s">
        <v>376</v>
      </c>
      <c r="C147" s="92" t="s">
        <v>375</v>
      </c>
      <c r="D147" s="92" t="s">
        <v>370</v>
      </c>
      <c r="E147" s="169">
        <v>2567.5</v>
      </c>
      <c r="F147" s="94">
        <f>E147+E148+E149+E150</f>
        <v>6777.5</v>
      </c>
    </row>
    <row r="148" spans="1:6" ht="15" x14ac:dyDescent="0.2">
      <c r="A148" s="90"/>
      <c r="B148" s="91" t="s">
        <v>377</v>
      </c>
      <c r="C148" s="92" t="s">
        <v>375</v>
      </c>
      <c r="D148" s="170" t="s">
        <v>370</v>
      </c>
      <c r="E148" s="171">
        <v>930</v>
      </c>
      <c r="F148" s="94"/>
    </row>
    <row r="149" spans="1:6" ht="30" x14ac:dyDescent="0.2">
      <c r="A149" s="90"/>
      <c r="B149" s="129" t="s">
        <v>378</v>
      </c>
      <c r="C149" s="130" t="s">
        <v>375</v>
      </c>
      <c r="D149" s="96" t="s">
        <v>379</v>
      </c>
      <c r="E149" s="172">
        <v>1380</v>
      </c>
      <c r="F149" s="94"/>
    </row>
    <row r="150" spans="1:6" ht="30" x14ac:dyDescent="0.2">
      <c r="A150" s="90"/>
      <c r="B150" s="91" t="s">
        <v>380</v>
      </c>
      <c r="C150" s="92" t="s">
        <v>375</v>
      </c>
      <c r="D150" s="92" t="s">
        <v>379</v>
      </c>
      <c r="E150" s="173">
        <v>1900</v>
      </c>
      <c r="F150" s="94"/>
    </row>
    <row r="151" spans="1:6" ht="15" x14ac:dyDescent="0.2">
      <c r="A151" s="90">
        <v>44384</v>
      </c>
      <c r="B151" s="91" t="s">
        <v>381</v>
      </c>
      <c r="C151" s="92" t="s">
        <v>142</v>
      </c>
      <c r="D151" s="93" t="s">
        <v>143</v>
      </c>
      <c r="E151" s="161"/>
      <c r="F151" s="131">
        <v>4225</v>
      </c>
    </row>
    <row r="152" spans="1:6" ht="15" x14ac:dyDescent="0.2">
      <c r="A152" s="90">
        <v>44384</v>
      </c>
      <c r="B152" s="91"/>
      <c r="C152" s="92" t="s">
        <v>382</v>
      </c>
      <c r="D152" s="92"/>
      <c r="E152" s="159"/>
      <c r="F152" s="131">
        <f>E153+E154+E155+E156+E157+E158</f>
        <v>2428.1000000000004</v>
      </c>
    </row>
    <row r="153" spans="1:6" ht="30" x14ac:dyDescent="0.2">
      <c r="A153" s="90"/>
      <c r="B153" s="91" t="s">
        <v>383</v>
      </c>
      <c r="C153" s="92" t="s">
        <v>382</v>
      </c>
      <c r="D153" s="102" t="s">
        <v>384</v>
      </c>
      <c r="E153" s="174">
        <v>337.16</v>
      </c>
      <c r="F153" s="131"/>
    </row>
    <row r="154" spans="1:6" ht="30" x14ac:dyDescent="0.2">
      <c r="A154" s="90"/>
      <c r="B154" s="91" t="s">
        <v>385</v>
      </c>
      <c r="C154" s="92" t="s">
        <v>382</v>
      </c>
      <c r="D154" s="96" t="s">
        <v>384</v>
      </c>
      <c r="E154" s="175">
        <v>346.75</v>
      </c>
      <c r="F154" s="131"/>
    </row>
    <row r="155" spans="1:6" ht="30" x14ac:dyDescent="0.2">
      <c r="A155" s="133"/>
      <c r="B155" s="104" t="s">
        <v>386</v>
      </c>
      <c r="C155" s="134" t="s">
        <v>382</v>
      </c>
      <c r="D155" s="134" t="s">
        <v>384</v>
      </c>
      <c r="E155" s="176">
        <v>730.75</v>
      </c>
      <c r="F155" s="136"/>
    </row>
    <row r="156" spans="1:6" ht="30" x14ac:dyDescent="0.2">
      <c r="A156" s="137"/>
      <c r="B156" s="177" t="s">
        <v>387</v>
      </c>
      <c r="C156" s="134" t="s">
        <v>382</v>
      </c>
      <c r="D156" s="134" t="s">
        <v>384</v>
      </c>
      <c r="E156" s="176">
        <v>382.95</v>
      </c>
      <c r="F156" s="118"/>
    </row>
    <row r="157" spans="1:6" ht="30" x14ac:dyDescent="0.2">
      <c r="A157" s="137"/>
      <c r="B157" s="177" t="s">
        <v>388</v>
      </c>
      <c r="C157" s="134" t="s">
        <v>382</v>
      </c>
      <c r="D157" s="134" t="s">
        <v>384</v>
      </c>
      <c r="E157" s="176">
        <v>271</v>
      </c>
      <c r="F157" s="118"/>
    </row>
    <row r="158" spans="1:6" ht="30" x14ac:dyDescent="0.2">
      <c r="A158" s="137"/>
      <c r="B158" s="177" t="s">
        <v>389</v>
      </c>
      <c r="C158" s="134" t="s">
        <v>382</v>
      </c>
      <c r="D158" s="134" t="s">
        <v>384</v>
      </c>
      <c r="E158" s="178">
        <v>359.49</v>
      </c>
      <c r="F158" s="118"/>
    </row>
    <row r="159" spans="1:6" ht="15" x14ac:dyDescent="0.2">
      <c r="A159" s="137">
        <v>44385</v>
      </c>
      <c r="B159" s="109" t="s">
        <v>390</v>
      </c>
      <c r="C159" s="102" t="s">
        <v>391</v>
      </c>
      <c r="D159" s="102" t="s">
        <v>99</v>
      </c>
      <c r="E159" s="161"/>
      <c r="F159" s="118">
        <v>135</v>
      </c>
    </row>
    <row r="160" spans="1:6" ht="30" x14ac:dyDescent="0.2">
      <c r="A160" s="137">
        <v>44385</v>
      </c>
      <c r="B160" s="109" t="s">
        <v>392</v>
      </c>
      <c r="C160" s="102" t="s">
        <v>393</v>
      </c>
      <c r="D160" s="102" t="s">
        <v>299</v>
      </c>
      <c r="E160" s="161"/>
      <c r="F160" s="203">
        <v>7013.16</v>
      </c>
    </row>
    <row r="161" spans="1:6" ht="30" x14ac:dyDescent="0.2">
      <c r="A161" s="137">
        <v>44389</v>
      </c>
      <c r="B161" s="177" t="s">
        <v>394</v>
      </c>
      <c r="C161" s="102" t="s">
        <v>395</v>
      </c>
      <c r="D161" s="102" t="s">
        <v>396</v>
      </c>
      <c r="E161" s="161"/>
      <c r="F161" s="118">
        <v>140</v>
      </c>
    </row>
    <row r="162" spans="1:6" ht="15" x14ac:dyDescent="0.2">
      <c r="A162" s="137">
        <v>44389</v>
      </c>
      <c r="B162" s="109" t="s">
        <v>397</v>
      </c>
      <c r="C162" s="102" t="s">
        <v>398</v>
      </c>
      <c r="D162" s="102" t="s">
        <v>399</v>
      </c>
      <c r="E162" s="161"/>
      <c r="F162" s="118">
        <v>4536</v>
      </c>
    </row>
    <row r="163" spans="1:6" ht="15" x14ac:dyDescent="0.2">
      <c r="A163" s="138">
        <v>44389</v>
      </c>
      <c r="B163" s="139" t="s">
        <v>400</v>
      </c>
      <c r="C163" s="112" t="s">
        <v>298</v>
      </c>
      <c r="D163" s="140" t="s">
        <v>299</v>
      </c>
      <c r="E163" s="158"/>
      <c r="F163" s="141">
        <v>1378.32</v>
      </c>
    </row>
    <row r="164" spans="1:6" ht="30" x14ac:dyDescent="0.2">
      <c r="A164" s="90">
        <v>44389</v>
      </c>
      <c r="B164" s="91" t="s">
        <v>401</v>
      </c>
      <c r="C164" s="92" t="s">
        <v>402</v>
      </c>
      <c r="D164" s="125" t="s">
        <v>143</v>
      </c>
      <c r="E164" s="158"/>
      <c r="F164" s="131">
        <v>4504.8</v>
      </c>
    </row>
    <row r="165" spans="1:6" ht="30" x14ac:dyDescent="0.2">
      <c r="A165" s="90">
        <v>44389</v>
      </c>
      <c r="B165" s="91" t="s">
        <v>403</v>
      </c>
      <c r="C165" s="92" t="s">
        <v>34</v>
      </c>
      <c r="D165" s="93" t="s">
        <v>404</v>
      </c>
      <c r="E165" s="161"/>
      <c r="F165" s="142">
        <v>1877</v>
      </c>
    </row>
    <row r="166" spans="1:6" ht="15" x14ac:dyDescent="0.2">
      <c r="A166" s="90">
        <v>44389</v>
      </c>
      <c r="B166" s="91" t="s">
        <v>405</v>
      </c>
      <c r="C166" s="92" t="s">
        <v>162</v>
      </c>
      <c r="D166" s="125" t="s">
        <v>143</v>
      </c>
      <c r="E166" s="158"/>
      <c r="F166" s="142">
        <v>4500</v>
      </c>
    </row>
    <row r="167" spans="1:6" ht="30" x14ac:dyDescent="0.2">
      <c r="A167" s="90">
        <v>44389</v>
      </c>
      <c r="B167" s="91" t="s">
        <v>406</v>
      </c>
      <c r="C167" s="92" t="s">
        <v>156</v>
      </c>
      <c r="D167" s="93" t="s">
        <v>407</v>
      </c>
      <c r="E167" s="161"/>
      <c r="F167" s="142">
        <v>4223.25</v>
      </c>
    </row>
    <row r="168" spans="1:6" ht="30" x14ac:dyDescent="0.2">
      <c r="A168" s="90">
        <v>44390</v>
      </c>
      <c r="B168" s="91" t="s">
        <v>408</v>
      </c>
      <c r="C168" s="92" t="s">
        <v>409</v>
      </c>
      <c r="D168" s="93" t="s">
        <v>410</v>
      </c>
      <c r="E168" s="179"/>
      <c r="F168" s="142">
        <v>23321.98</v>
      </c>
    </row>
    <row r="169" spans="1:6" ht="30" x14ac:dyDescent="0.2">
      <c r="A169" s="90">
        <v>44390</v>
      </c>
      <c r="B169" s="91" t="s">
        <v>339</v>
      </c>
      <c r="C169" s="92" t="s">
        <v>411</v>
      </c>
      <c r="D169" s="125" t="s">
        <v>412</v>
      </c>
      <c r="E169" s="158"/>
      <c r="F169" s="142">
        <v>2346.25</v>
      </c>
    </row>
    <row r="170" spans="1:6" ht="15" x14ac:dyDescent="0.2">
      <c r="A170" s="90">
        <v>44390</v>
      </c>
      <c r="B170" s="91" t="s">
        <v>413</v>
      </c>
      <c r="C170" s="92" t="s">
        <v>414</v>
      </c>
      <c r="D170" s="93" t="s">
        <v>415</v>
      </c>
      <c r="E170" s="161"/>
      <c r="F170" s="142">
        <v>2346.25</v>
      </c>
    </row>
    <row r="171" spans="1:6" ht="30" x14ac:dyDescent="0.2">
      <c r="A171" s="90">
        <v>44390</v>
      </c>
      <c r="B171" s="91" t="s">
        <v>416</v>
      </c>
      <c r="C171" s="92" t="s">
        <v>417</v>
      </c>
      <c r="D171" s="93" t="s">
        <v>418</v>
      </c>
      <c r="E171" s="161"/>
      <c r="F171" s="142">
        <v>4500</v>
      </c>
    </row>
    <row r="172" spans="1:6" ht="15" x14ac:dyDescent="0.2">
      <c r="A172" s="90">
        <v>44390</v>
      </c>
      <c r="B172" s="91" t="s">
        <v>419</v>
      </c>
      <c r="C172" s="92" t="s">
        <v>420</v>
      </c>
      <c r="D172" s="125" t="s">
        <v>415</v>
      </c>
      <c r="E172" s="158"/>
      <c r="F172" s="142">
        <v>9385</v>
      </c>
    </row>
    <row r="173" spans="1:6" ht="30" x14ac:dyDescent="0.2">
      <c r="A173" s="90">
        <v>44391</v>
      </c>
      <c r="B173" s="91" t="s">
        <v>421</v>
      </c>
      <c r="C173" s="92" t="s">
        <v>422</v>
      </c>
      <c r="D173" s="125" t="s">
        <v>423</v>
      </c>
      <c r="E173" s="158"/>
      <c r="F173" s="142">
        <v>2250</v>
      </c>
    </row>
    <row r="174" spans="1:6" ht="15" x14ac:dyDescent="0.2">
      <c r="A174" s="90">
        <v>44391</v>
      </c>
      <c r="B174" s="91" t="s">
        <v>424</v>
      </c>
      <c r="C174" s="92" t="s">
        <v>183</v>
      </c>
      <c r="D174" s="93" t="s">
        <v>425</v>
      </c>
      <c r="E174" s="161"/>
      <c r="F174" s="142">
        <v>4223.25</v>
      </c>
    </row>
    <row r="175" spans="1:6" ht="15" x14ac:dyDescent="0.2">
      <c r="A175" s="90">
        <v>44391</v>
      </c>
      <c r="B175" s="91" t="s">
        <v>426</v>
      </c>
      <c r="C175" s="92" t="s">
        <v>427</v>
      </c>
      <c r="D175" s="93" t="s">
        <v>415</v>
      </c>
      <c r="E175" s="161"/>
      <c r="F175" s="142">
        <v>4223.25</v>
      </c>
    </row>
    <row r="176" spans="1:6" ht="30" x14ac:dyDescent="0.2">
      <c r="A176" s="90">
        <v>44391</v>
      </c>
      <c r="B176" s="91" t="s">
        <v>428</v>
      </c>
      <c r="C176" s="92" t="s">
        <v>429</v>
      </c>
      <c r="D176" s="125" t="s">
        <v>430</v>
      </c>
      <c r="E176" s="158"/>
      <c r="F176" s="142">
        <v>4692.5</v>
      </c>
    </row>
    <row r="177" spans="1:10" ht="15" x14ac:dyDescent="0.2">
      <c r="A177" s="90">
        <v>44391</v>
      </c>
      <c r="B177" s="91" t="s">
        <v>431</v>
      </c>
      <c r="C177" s="92" t="s">
        <v>228</v>
      </c>
      <c r="D177" s="125" t="s">
        <v>415</v>
      </c>
      <c r="E177" s="158"/>
      <c r="F177" s="142">
        <v>4223.25</v>
      </c>
    </row>
    <row r="178" spans="1:10" ht="18.75" customHeight="1" x14ac:dyDescent="0.2">
      <c r="A178" s="90">
        <v>44392</v>
      </c>
      <c r="B178" s="91" t="s">
        <v>432</v>
      </c>
      <c r="C178" s="92" t="s">
        <v>190</v>
      </c>
      <c r="D178" s="125" t="s">
        <v>433</v>
      </c>
      <c r="E178" s="158"/>
      <c r="F178" s="142">
        <v>276.60000000000002</v>
      </c>
    </row>
    <row r="179" spans="1:10" ht="18" x14ac:dyDescent="0.2">
      <c r="A179" s="90">
        <v>44392</v>
      </c>
      <c r="B179" s="91" t="s">
        <v>434</v>
      </c>
      <c r="C179" s="92" t="s">
        <v>435</v>
      </c>
      <c r="D179" s="92" t="s">
        <v>299</v>
      </c>
      <c r="E179" s="159"/>
      <c r="F179" s="142">
        <v>378.75</v>
      </c>
      <c r="G179" s="212"/>
      <c r="H179" s="212"/>
      <c r="I179" s="212"/>
      <c r="J179" s="208"/>
    </row>
    <row r="180" spans="1:10" ht="15" x14ac:dyDescent="0.2">
      <c r="A180" s="90">
        <v>44392</v>
      </c>
      <c r="B180" s="91" t="s">
        <v>436</v>
      </c>
      <c r="C180" s="92" t="s">
        <v>437</v>
      </c>
      <c r="D180" s="125" t="s">
        <v>314</v>
      </c>
      <c r="E180" s="158"/>
      <c r="F180" s="142">
        <v>145.97999999999999</v>
      </c>
    </row>
    <row r="181" spans="1:10" ht="30" x14ac:dyDescent="0.2">
      <c r="A181" s="90">
        <v>44396</v>
      </c>
      <c r="B181" s="91" t="s">
        <v>438</v>
      </c>
      <c r="C181" s="92" t="s">
        <v>439</v>
      </c>
      <c r="D181" s="125" t="s">
        <v>396</v>
      </c>
      <c r="E181" s="158"/>
      <c r="F181" s="142">
        <v>337.63</v>
      </c>
      <c r="G181" s="14"/>
    </row>
    <row r="182" spans="1:10" ht="15" x14ac:dyDescent="0.2">
      <c r="A182" s="90">
        <v>44396</v>
      </c>
      <c r="B182" s="91" t="s">
        <v>440</v>
      </c>
      <c r="C182" s="92" t="s">
        <v>441</v>
      </c>
      <c r="D182" s="96" t="s">
        <v>415</v>
      </c>
      <c r="E182" s="180"/>
      <c r="F182" s="131">
        <v>2918.6</v>
      </c>
      <c r="G182" s="14"/>
    </row>
    <row r="183" spans="1:10" ht="18" customHeight="1" x14ac:dyDescent="0.2">
      <c r="A183" s="90">
        <v>44397</v>
      </c>
      <c r="B183" s="91" t="s">
        <v>46</v>
      </c>
      <c r="C183" s="92" t="s">
        <v>41</v>
      </c>
      <c r="D183" s="125" t="s">
        <v>442</v>
      </c>
      <c r="E183" s="158"/>
      <c r="F183" s="142">
        <v>67.5</v>
      </c>
      <c r="G183" s="14"/>
    </row>
    <row r="184" spans="1:10" ht="15" x14ac:dyDescent="0.2">
      <c r="A184" s="90">
        <v>44397</v>
      </c>
      <c r="B184" s="91" t="s">
        <v>40</v>
      </c>
      <c r="C184" s="92" t="s">
        <v>41</v>
      </c>
      <c r="D184" s="92" t="s">
        <v>443</v>
      </c>
      <c r="E184" s="159"/>
      <c r="F184" s="142">
        <v>209.25</v>
      </c>
      <c r="G184" s="14"/>
    </row>
    <row r="185" spans="1:10" ht="15" x14ac:dyDescent="0.2">
      <c r="A185" s="90">
        <v>44397</v>
      </c>
      <c r="B185" s="91" t="s">
        <v>46</v>
      </c>
      <c r="C185" s="92" t="s">
        <v>41</v>
      </c>
      <c r="D185" s="125" t="s">
        <v>444</v>
      </c>
      <c r="E185" s="158"/>
      <c r="F185" s="181">
        <v>67.5</v>
      </c>
      <c r="G185" s="14"/>
    </row>
    <row r="186" spans="1:10" ht="15" x14ac:dyDescent="0.2">
      <c r="A186" s="90">
        <v>44397</v>
      </c>
      <c r="B186" s="91" t="s">
        <v>40</v>
      </c>
      <c r="C186" s="92" t="s">
        <v>41</v>
      </c>
      <c r="D186" s="93" t="s">
        <v>445</v>
      </c>
      <c r="E186" s="161"/>
      <c r="F186" s="142">
        <v>276.2</v>
      </c>
      <c r="G186" s="14"/>
    </row>
    <row r="187" spans="1:10" ht="15" x14ac:dyDescent="0.2">
      <c r="A187" s="90">
        <v>44397</v>
      </c>
      <c r="B187" s="91" t="s">
        <v>46</v>
      </c>
      <c r="C187" s="92" t="s">
        <v>41</v>
      </c>
      <c r="D187" s="93" t="s">
        <v>446</v>
      </c>
      <c r="E187" s="161"/>
      <c r="F187" s="142">
        <v>89.09</v>
      </c>
      <c r="G187" s="14"/>
    </row>
    <row r="188" spans="1:10" ht="15" x14ac:dyDescent="0.2">
      <c r="A188" s="108">
        <v>44397</v>
      </c>
      <c r="B188" s="182" t="s">
        <v>40</v>
      </c>
      <c r="C188" s="183" t="s">
        <v>41</v>
      </c>
      <c r="D188" s="93" t="s">
        <v>447</v>
      </c>
      <c r="E188" s="161"/>
      <c r="F188" s="142">
        <v>93</v>
      </c>
      <c r="G188" s="14"/>
    </row>
    <row r="189" spans="1:10" ht="15" x14ac:dyDescent="0.2">
      <c r="A189" s="108">
        <v>44397</v>
      </c>
      <c r="B189" s="182" t="s">
        <v>46</v>
      </c>
      <c r="C189" s="183" t="s">
        <v>41</v>
      </c>
      <c r="D189" s="125" t="s">
        <v>448</v>
      </c>
      <c r="E189" s="158"/>
      <c r="F189" s="142">
        <v>30</v>
      </c>
      <c r="G189" s="14"/>
    </row>
    <row r="190" spans="1:10" ht="15" x14ac:dyDescent="0.2">
      <c r="A190" s="108">
        <v>44397</v>
      </c>
      <c r="B190" s="182" t="s">
        <v>40</v>
      </c>
      <c r="C190" s="183" t="s">
        <v>41</v>
      </c>
      <c r="D190" s="125" t="s">
        <v>449</v>
      </c>
      <c r="E190" s="158"/>
      <c r="F190" s="142">
        <v>223.2</v>
      </c>
      <c r="G190" s="14"/>
    </row>
    <row r="191" spans="1:10" ht="15" x14ac:dyDescent="0.2">
      <c r="A191" s="108">
        <v>44397</v>
      </c>
      <c r="B191" s="182" t="s">
        <v>46</v>
      </c>
      <c r="C191" s="183" t="s">
        <v>41</v>
      </c>
      <c r="D191" s="125" t="s">
        <v>450</v>
      </c>
      <c r="E191" s="158"/>
      <c r="F191" s="142">
        <v>72</v>
      </c>
      <c r="G191" s="14"/>
    </row>
    <row r="192" spans="1:10" ht="15" x14ac:dyDescent="0.2">
      <c r="A192" s="108">
        <v>44397</v>
      </c>
      <c r="B192" s="182" t="s">
        <v>40</v>
      </c>
      <c r="C192" s="183" t="s">
        <v>41</v>
      </c>
      <c r="D192" s="125" t="s">
        <v>451</v>
      </c>
      <c r="E192" s="158"/>
      <c r="F192" s="142">
        <v>116.25</v>
      </c>
      <c r="G192" s="14"/>
    </row>
    <row r="193" spans="1:7" ht="15" x14ac:dyDescent="0.2">
      <c r="A193" s="108">
        <v>44397</v>
      </c>
      <c r="B193" s="182" t="s">
        <v>46</v>
      </c>
      <c r="C193" s="183" t="s">
        <v>41</v>
      </c>
      <c r="D193" s="125" t="s">
        <v>452</v>
      </c>
      <c r="E193" s="158"/>
      <c r="F193" s="142">
        <v>37.5</v>
      </c>
      <c r="G193" s="14"/>
    </row>
    <row r="194" spans="1:7" ht="15" x14ac:dyDescent="0.2">
      <c r="A194" s="108">
        <v>44397</v>
      </c>
      <c r="B194" s="182" t="s">
        <v>40</v>
      </c>
      <c r="C194" s="183" t="s">
        <v>41</v>
      </c>
      <c r="D194" s="125" t="s">
        <v>453</v>
      </c>
      <c r="E194" s="158"/>
      <c r="F194" s="142">
        <v>35.54</v>
      </c>
      <c r="G194" s="14"/>
    </row>
    <row r="195" spans="1:7" ht="15" x14ac:dyDescent="0.2">
      <c r="A195" s="108">
        <v>44397</v>
      </c>
      <c r="B195" s="182" t="s">
        <v>46</v>
      </c>
      <c r="C195" s="183" t="s">
        <v>41</v>
      </c>
      <c r="D195" s="125" t="s">
        <v>454</v>
      </c>
      <c r="E195" s="158"/>
      <c r="F195" s="142">
        <v>11.46</v>
      </c>
    </row>
    <row r="196" spans="1:7" ht="15" x14ac:dyDescent="0.2">
      <c r="A196" s="108">
        <v>44397</v>
      </c>
      <c r="B196" s="182" t="s">
        <v>40</v>
      </c>
      <c r="C196" s="184" t="s">
        <v>41</v>
      </c>
      <c r="D196" s="185" t="s">
        <v>455</v>
      </c>
      <c r="E196" s="158"/>
      <c r="F196" s="142">
        <v>232.5</v>
      </c>
    </row>
    <row r="197" spans="1:7" ht="15" x14ac:dyDescent="0.2">
      <c r="A197" s="108">
        <v>44397</v>
      </c>
      <c r="B197" s="182" t="s">
        <v>46</v>
      </c>
      <c r="C197" s="184" t="s">
        <v>41</v>
      </c>
      <c r="D197" s="185" t="s">
        <v>456</v>
      </c>
      <c r="E197" s="158"/>
      <c r="F197" s="142">
        <v>75</v>
      </c>
    </row>
    <row r="198" spans="1:7" ht="15" x14ac:dyDescent="0.2">
      <c r="A198" s="108">
        <v>44397</v>
      </c>
      <c r="B198" s="182" t="s">
        <v>457</v>
      </c>
      <c r="C198" s="183" t="s">
        <v>41</v>
      </c>
      <c r="D198" s="125" t="s">
        <v>458</v>
      </c>
      <c r="E198" s="158"/>
      <c r="F198" s="142">
        <v>67.5</v>
      </c>
    </row>
    <row r="199" spans="1:7" ht="15" x14ac:dyDescent="0.2">
      <c r="A199" s="108">
        <v>44397</v>
      </c>
      <c r="B199" s="182" t="s">
        <v>40</v>
      </c>
      <c r="C199" s="183" t="s">
        <v>41</v>
      </c>
      <c r="D199" s="93" t="s">
        <v>459</v>
      </c>
      <c r="E199" s="161"/>
      <c r="F199" s="142">
        <v>209.25</v>
      </c>
    </row>
    <row r="200" spans="1:7" ht="15" x14ac:dyDescent="0.2">
      <c r="A200" s="108">
        <v>44397</v>
      </c>
      <c r="B200" s="182" t="s">
        <v>40</v>
      </c>
      <c r="C200" s="186" t="s">
        <v>41</v>
      </c>
      <c r="D200" s="100" t="s">
        <v>460</v>
      </c>
      <c r="E200" s="161"/>
      <c r="F200" s="142">
        <v>465</v>
      </c>
    </row>
    <row r="201" spans="1:7" ht="15" x14ac:dyDescent="0.2">
      <c r="A201" s="108">
        <v>44397</v>
      </c>
      <c r="B201" s="182" t="s">
        <v>46</v>
      </c>
      <c r="C201" s="100" t="s">
        <v>41</v>
      </c>
      <c r="D201" s="187" t="s">
        <v>461</v>
      </c>
      <c r="E201" s="161"/>
      <c r="F201" s="188">
        <v>150</v>
      </c>
    </row>
    <row r="202" spans="1:7" ht="15" x14ac:dyDescent="0.2">
      <c r="A202" s="108">
        <v>44397</v>
      </c>
      <c r="B202" s="182" t="s">
        <v>40</v>
      </c>
      <c r="C202" s="189" t="s">
        <v>41</v>
      </c>
      <c r="D202" s="187" t="s">
        <v>462</v>
      </c>
      <c r="E202" s="161"/>
      <c r="F202" s="188">
        <v>209.25</v>
      </c>
    </row>
    <row r="203" spans="1:7" ht="15" x14ac:dyDescent="0.2">
      <c r="A203" s="108">
        <v>44397</v>
      </c>
      <c r="B203" s="182" t="s">
        <v>46</v>
      </c>
      <c r="C203" s="100" t="s">
        <v>41</v>
      </c>
      <c r="D203" s="187" t="s">
        <v>463</v>
      </c>
      <c r="E203" s="161"/>
      <c r="F203" s="190">
        <v>67.5</v>
      </c>
    </row>
    <row r="204" spans="1:7" ht="15" x14ac:dyDescent="0.2">
      <c r="A204" s="108">
        <v>44397</v>
      </c>
      <c r="B204" s="182" t="s">
        <v>40</v>
      </c>
      <c r="C204" s="100" t="s">
        <v>41</v>
      </c>
      <c r="D204" s="187" t="s">
        <v>464</v>
      </c>
      <c r="E204" s="161"/>
      <c r="F204" s="188">
        <v>209.25</v>
      </c>
    </row>
    <row r="205" spans="1:7" ht="15" x14ac:dyDescent="0.2">
      <c r="A205" s="108">
        <v>44397</v>
      </c>
      <c r="B205" s="182" t="s">
        <v>94</v>
      </c>
      <c r="C205" s="100" t="s">
        <v>95</v>
      </c>
      <c r="D205" s="187" t="s">
        <v>465</v>
      </c>
      <c r="E205" s="161"/>
      <c r="F205" s="188">
        <v>33010.86</v>
      </c>
    </row>
    <row r="206" spans="1:7" ht="30" x14ac:dyDescent="0.2">
      <c r="A206" s="108">
        <v>44398</v>
      </c>
      <c r="B206" s="182" t="s">
        <v>466</v>
      </c>
      <c r="C206" s="100" t="s">
        <v>467</v>
      </c>
      <c r="D206" s="187" t="s">
        <v>468</v>
      </c>
      <c r="E206" s="161"/>
      <c r="F206" s="188">
        <v>471.24</v>
      </c>
    </row>
    <row r="207" spans="1:7" ht="15" x14ac:dyDescent="0.2">
      <c r="A207" s="108">
        <v>44398</v>
      </c>
      <c r="B207" s="182" t="s">
        <v>469</v>
      </c>
      <c r="C207" s="100" t="s">
        <v>393</v>
      </c>
      <c r="D207" s="187" t="s">
        <v>299</v>
      </c>
      <c r="E207" s="161"/>
      <c r="F207" s="188">
        <v>1247.67</v>
      </c>
    </row>
    <row r="208" spans="1:7" ht="30" x14ac:dyDescent="0.2">
      <c r="A208" s="108">
        <v>44398</v>
      </c>
      <c r="B208" s="182" t="s">
        <v>470</v>
      </c>
      <c r="C208" s="100" t="s">
        <v>471</v>
      </c>
      <c r="D208" s="187" t="s">
        <v>472</v>
      </c>
      <c r="E208" s="161"/>
      <c r="F208" s="188">
        <v>5574.32</v>
      </c>
    </row>
    <row r="209" spans="1:6" ht="15" x14ac:dyDescent="0.2">
      <c r="A209" s="108">
        <v>44399</v>
      </c>
      <c r="B209" s="182" t="s">
        <v>473</v>
      </c>
      <c r="C209" s="100" t="s">
        <v>474</v>
      </c>
      <c r="D209" s="187" t="s">
        <v>104</v>
      </c>
      <c r="E209" s="161"/>
      <c r="F209" s="188">
        <v>4335</v>
      </c>
    </row>
    <row r="210" spans="1:6" ht="15" x14ac:dyDescent="0.2">
      <c r="A210" s="108">
        <v>44399</v>
      </c>
      <c r="B210" s="182" t="s">
        <v>475</v>
      </c>
      <c r="C210" s="100" t="s">
        <v>474</v>
      </c>
      <c r="D210" s="187" t="s">
        <v>104</v>
      </c>
      <c r="E210" s="161"/>
      <c r="F210" s="188">
        <v>4500</v>
      </c>
    </row>
    <row r="211" spans="1:6" ht="15" x14ac:dyDescent="0.2">
      <c r="A211" s="108">
        <v>44399</v>
      </c>
      <c r="B211" s="182" t="s">
        <v>476</v>
      </c>
      <c r="C211" s="100" t="s">
        <v>298</v>
      </c>
      <c r="D211" s="187" t="s">
        <v>299</v>
      </c>
      <c r="E211" s="161"/>
      <c r="F211" s="188">
        <v>805.6</v>
      </c>
    </row>
    <row r="212" spans="1:6" ht="30" x14ac:dyDescent="0.2">
      <c r="A212" s="108">
        <v>44399</v>
      </c>
      <c r="B212" s="182" t="s">
        <v>477</v>
      </c>
      <c r="C212" s="100" t="s">
        <v>478</v>
      </c>
      <c r="D212" s="187" t="s">
        <v>479</v>
      </c>
      <c r="E212" s="161"/>
      <c r="F212" s="188">
        <v>1400.35</v>
      </c>
    </row>
    <row r="213" spans="1:6" ht="30" x14ac:dyDescent="0.2">
      <c r="A213" s="108">
        <v>44400</v>
      </c>
      <c r="B213" s="182" t="s">
        <v>480</v>
      </c>
      <c r="C213" s="100" t="s">
        <v>118</v>
      </c>
      <c r="D213" s="187" t="s">
        <v>99</v>
      </c>
      <c r="E213" s="161"/>
      <c r="F213" s="188">
        <v>1600</v>
      </c>
    </row>
    <row r="214" spans="1:6" ht="15" x14ac:dyDescent="0.2">
      <c r="A214" s="108">
        <v>44403</v>
      </c>
      <c r="B214" s="182" t="s">
        <v>481</v>
      </c>
      <c r="C214" s="100" t="s">
        <v>482</v>
      </c>
      <c r="D214" s="187" t="s">
        <v>104</v>
      </c>
      <c r="E214" s="161"/>
      <c r="F214" s="188">
        <v>325.98</v>
      </c>
    </row>
    <row r="215" spans="1:6" ht="15" x14ac:dyDescent="0.2">
      <c r="A215" s="108">
        <v>44404</v>
      </c>
      <c r="B215" s="182" t="s">
        <v>483</v>
      </c>
      <c r="C215" s="100" t="s">
        <v>484</v>
      </c>
      <c r="D215" s="187" t="s">
        <v>104</v>
      </c>
      <c r="E215" s="161"/>
      <c r="F215" s="188">
        <v>478.25</v>
      </c>
    </row>
    <row r="216" spans="1:6" ht="30" x14ac:dyDescent="0.2">
      <c r="A216" s="108">
        <v>44404</v>
      </c>
      <c r="B216" s="182" t="s">
        <v>485</v>
      </c>
      <c r="C216" s="100" t="s">
        <v>343</v>
      </c>
      <c r="D216" s="187" t="s">
        <v>99</v>
      </c>
      <c r="E216" s="161"/>
      <c r="F216" s="204">
        <v>536.65</v>
      </c>
    </row>
    <row r="217" spans="1:6" ht="15" x14ac:dyDescent="0.2">
      <c r="A217" s="108">
        <v>44405</v>
      </c>
      <c r="B217" s="182" t="s">
        <v>486</v>
      </c>
      <c r="C217" s="100" t="s">
        <v>435</v>
      </c>
      <c r="D217" s="187" t="s">
        <v>299</v>
      </c>
      <c r="E217" s="161"/>
      <c r="F217" s="188">
        <v>308.5</v>
      </c>
    </row>
    <row r="218" spans="1:6" ht="30" x14ac:dyDescent="0.2">
      <c r="A218" s="108">
        <v>44405</v>
      </c>
      <c r="B218" s="182" t="s">
        <v>487</v>
      </c>
      <c r="C218" s="100" t="s">
        <v>488</v>
      </c>
      <c r="D218" s="187" t="s">
        <v>489</v>
      </c>
      <c r="E218" s="161"/>
      <c r="F218" s="188">
        <v>322.02</v>
      </c>
    </row>
    <row r="219" spans="1:6" ht="30" x14ac:dyDescent="0.2">
      <c r="A219" s="108">
        <v>44405</v>
      </c>
      <c r="B219" s="182" t="s">
        <v>490</v>
      </c>
      <c r="C219" s="100" t="s">
        <v>491</v>
      </c>
      <c r="D219" s="187" t="s">
        <v>492</v>
      </c>
      <c r="E219" s="161"/>
      <c r="F219" s="190">
        <v>89.99</v>
      </c>
    </row>
    <row r="220" spans="1:6" ht="15" x14ac:dyDescent="0.2">
      <c r="A220" s="108">
        <v>44405</v>
      </c>
      <c r="B220" s="182" t="s">
        <v>493</v>
      </c>
      <c r="C220" s="184" t="s">
        <v>474</v>
      </c>
      <c r="D220" s="191" t="s">
        <v>104</v>
      </c>
      <c r="E220" s="159"/>
      <c r="F220" s="94">
        <v>4350</v>
      </c>
    </row>
    <row r="221" spans="1:6" ht="15" x14ac:dyDescent="0.2">
      <c r="A221" s="192">
        <v>44406</v>
      </c>
      <c r="B221" s="193" t="s">
        <v>494</v>
      </c>
      <c r="C221" s="184" t="s">
        <v>298</v>
      </c>
      <c r="D221" s="194" t="s">
        <v>299</v>
      </c>
      <c r="E221" s="161"/>
      <c r="F221" s="195">
        <v>852</v>
      </c>
    </row>
    <row r="222" spans="1:6" ht="15" x14ac:dyDescent="0.2">
      <c r="A222" s="137">
        <v>44406</v>
      </c>
      <c r="B222" s="193" t="s">
        <v>495</v>
      </c>
      <c r="C222" s="184" t="s">
        <v>496</v>
      </c>
      <c r="D222" s="194" t="s">
        <v>415</v>
      </c>
      <c r="E222" s="161"/>
      <c r="F222" s="195">
        <v>4223.25</v>
      </c>
    </row>
    <row r="223" spans="1:6" ht="15" x14ac:dyDescent="0.2">
      <c r="A223" s="137">
        <v>44407</v>
      </c>
      <c r="B223" s="193" t="s">
        <v>288</v>
      </c>
      <c r="C223" s="184" t="s">
        <v>289</v>
      </c>
      <c r="D223" s="194" t="s">
        <v>290</v>
      </c>
      <c r="E223" s="161"/>
      <c r="F223" s="195">
        <v>3017.52</v>
      </c>
    </row>
    <row r="224" spans="1:6" ht="15" x14ac:dyDescent="0.2">
      <c r="A224" s="108"/>
      <c r="B224" s="182"/>
      <c r="C224" s="100"/>
      <c r="D224" s="187"/>
      <c r="E224" s="209"/>
      <c r="F224" s="207"/>
    </row>
    <row r="225" spans="1:6" ht="15" x14ac:dyDescent="0.2">
      <c r="A225" s="108"/>
      <c r="B225" s="182"/>
      <c r="C225" s="184"/>
      <c r="D225" s="191"/>
      <c r="E225" s="159"/>
      <c r="F225" s="207"/>
    </row>
    <row r="226" spans="1:6" ht="15" x14ac:dyDescent="0.2">
      <c r="A226" s="192"/>
      <c r="B226" s="193"/>
      <c r="C226" s="184"/>
      <c r="D226" s="194"/>
      <c r="E226" s="209"/>
      <c r="F226" s="207"/>
    </row>
    <row r="227" spans="1:6" ht="15" x14ac:dyDescent="0.2">
      <c r="A227" s="205"/>
      <c r="B227" s="193"/>
      <c r="C227" s="206"/>
      <c r="D227" s="194"/>
      <c r="E227" s="210"/>
      <c r="F227" s="207"/>
    </row>
    <row r="228" spans="1:6" ht="15" x14ac:dyDescent="0.2">
      <c r="A228" s="137"/>
      <c r="B228" s="182"/>
      <c r="C228" s="184"/>
      <c r="D228" s="102"/>
      <c r="E228" s="209"/>
      <c r="F228" s="207"/>
    </row>
    <row r="229" spans="1:6" x14ac:dyDescent="0.2">
      <c r="A229" s="207"/>
      <c r="B229" s="207"/>
      <c r="C229" s="207"/>
      <c r="D229" s="207"/>
      <c r="E229" s="211"/>
      <c r="F229" s="207"/>
    </row>
    <row r="230" spans="1:6" ht="18" x14ac:dyDescent="0.2">
      <c r="A230" s="416"/>
      <c r="B230" s="417"/>
      <c r="C230" s="417"/>
      <c r="D230" s="418"/>
      <c r="E230" s="145" t="s">
        <v>17</v>
      </c>
      <c r="F230" s="341">
        <f>SUM(F90:F229)</f>
        <v>272402.94000000012</v>
      </c>
    </row>
    <row r="232" spans="1:6" ht="18" x14ac:dyDescent="0.2">
      <c r="A232" s="451" t="s">
        <v>28</v>
      </c>
      <c r="B232" s="452"/>
      <c r="C232" s="452"/>
      <c r="D232" s="452"/>
      <c r="E232" s="453"/>
    </row>
    <row r="233" spans="1:6" ht="54" x14ac:dyDescent="0.2">
      <c r="A233" s="290" t="s">
        <v>12</v>
      </c>
      <c r="B233" s="290" t="s">
        <v>13</v>
      </c>
      <c r="C233" s="290" t="s">
        <v>14</v>
      </c>
      <c r="D233" s="290" t="s">
        <v>21</v>
      </c>
      <c r="E233" s="290" t="s">
        <v>22</v>
      </c>
    </row>
    <row r="234" spans="1:6" ht="18" x14ac:dyDescent="0.25">
      <c r="A234" s="318">
        <v>44382</v>
      </c>
      <c r="B234" s="319" t="s">
        <v>824</v>
      </c>
      <c r="C234" s="320" t="s">
        <v>833</v>
      </c>
      <c r="D234" s="319" t="s">
        <v>834</v>
      </c>
      <c r="E234" s="321">
        <v>20306.04</v>
      </c>
    </row>
    <row r="235" spans="1:6" ht="18.75" x14ac:dyDescent="0.25">
      <c r="A235" s="318">
        <v>44382</v>
      </c>
      <c r="B235" s="322" t="s">
        <v>835</v>
      </c>
      <c r="C235" s="320" t="s">
        <v>836</v>
      </c>
      <c r="D235" s="319" t="s">
        <v>837</v>
      </c>
      <c r="E235" s="321">
        <f>166518.41-2330</f>
        <v>164188.41</v>
      </c>
    </row>
    <row r="236" spans="1:6" ht="18" x14ac:dyDescent="0.25">
      <c r="A236" s="318">
        <v>44383</v>
      </c>
      <c r="B236" s="319" t="s">
        <v>835</v>
      </c>
      <c r="C236" s="320" t="s">
        <v>836</v>
      </c>
      <c r="D236" s="323" t="s">
        <v>837</v>
      </c>
      <c r="E236" s="321">
        <v>1257</v>
      </c>
    </row>
    <row r="237" spans="1:6" ht="18.75" x14ac:dyDescent="0.25">
      <c r="A237" s="292">
        <v>44384</v>
      </c>
      <c r="B237" s="302" t="s">
        <v>835</v>
      </c>
      <c r="C237" s="324" t="s">
        <v>838</v>
      </c>
      <c r="D237" s="325" t="s">
        <v>839</v>
      </c>
      <c r="E237" s="326">
        <v>536.70000000000005</v>
      </c>
    </row>
    <row r="238" spans="1:6" ht="37.5" x14ac:dyDescent="0.25">
      <c r="A238" s="297">
        <v>44384</v>
      </c>
      <c r="B238" s="298" t="s">
        <v>835</v>
      </c>
      <c r="C238" s="298" t="s">
        <v>838</v>
      </c>
      <c r="D238" s="327" t="s">
        <v>840</v>
      </c>
      <c r="E238" s="327">
        <v>53.11</v>
      </c>
    </row>
    <row r="239" spans="1:6" ht="37.5" x14ac:dyDescent="0.25">
      <c r="A239" s="297">
        <v>44384</v>
      </c>
      <c r="B239" s="300" t="s">
        <v>835</v>
      </c>
      <c r="C239" s="301" t="s">
        <v>822</v>
      </c>
      <c r="D239" s="327" t="s">
        <v>841</v>
      </c>
      <c r="E239" s="327">
        <v>324.60000000000002</v>
      </c>
    </row>
    <row r="240" spans="1:6" ht="18.75" x14ac:dyDescent="0.25">
      <c r="A240" s="292">
        <v>44385</v>
      </c>
      <c r="B240" s="298" t="s">
        <v>835</v>
      </c>
      <c r="C240" s="303" t="s">
        <v>842</v>
      </c>
      <c r="D240" s="328" t="s">
        <v>843</v>
      </c>
      <c r="E240" s="329">
        <v>1532</v>
      </c>
    </row>
    <row r="241" spans="1:5" ht="37.5" x14ac:dyDescent="0.25">
      <c r="A241" s="292">
        <v>44385</v>
      </c>
      <c r="B241" s="305" t="s">
        <v>835</v>
      </c>
      <c r="C241" s="306" t="s">
        <v>844</v>
      </c>
      <c r="D241" s="327" t="s">
        <v>841</v>
      </c>
      <c r="E241" s="330">
        <v>332.85</v>
      </c>
    </row>
    <row r="242" spans="1:5" ht="18.75" x14ac:dyDescent="0.25">
      <c r="A242" s="292">
        <v>44385</v>
      </c>
      <c r="B242" s="305" t="s">
        <v>835</v>
      </c>
      <c r="C242" s="306" t="s">
        <v>845</v>
      </c>
      <c r="D242" s="328" t="s">
        <v>843</v>
      </c>
      <c r="E242" s="330">
        <v>1304</v>
      </c>
    </row>
    <row r="243" spans="1:5" ht="18.75" x14ac:dyDescent="0.25">
      <c r="A243" s="292">
        <v>44385</v>
      </c>
      <c r="B243" s="305" t="s">
        <v>835</v>
      </c>
      <c r="C243" s="305" t="s">
        <v>846</v>
      </c>
      <c r="D243" s="311" t="s">
        <v>843</v>
      </c>
      <c r="E243" s="326">
        <v>1457</v>
      </c>
    </row>
    <row r="244" spans="1:5" ht="18.75" x14ac:dyDescent="0.25">
      <c r="A244" s="292">
        <v>44389</v>
      </c>
      <c r="B244" s="305" t="s">
        <v>847</v>
      </c>
      <c r="C244" s="310" t="s">
        <v>848</v>
      </c>
      <c r="D244" s="311" t="s">
        <v>849</v>
      </c>
      <c r="E244" s="326">
        <v>7771.81</v>
      </c>
    </row>
    <row r="245" spans="1:5" ht="18.75" x14ac:dyDescent="0.25">
      <c r="A245" s="292">
        <v>44389</v>
      </c>
      <c r="B245" s="305" t="s">
        <v>850</v>
      </c>
      <c r="C245" s="298" t="s">
        <v>851</v>
      </c>
      <c r="D245" s="311" t="s">
        <v>852</v>
      </c>
      <c r="E245" s="327">
        <v>1245.26</v>
      </c>
    </row>
    <row r="246" spans="1:5" ht="37.5" x14ac:dyDescent="0.25">
      <c r="A246" s="292">
        <v>44390</v>
      </c>
      <c r="B246" s="300" t="s">
        <v>835</v>
      </c>
      <c r="C246" s="300" t="s">
        <v>842</v>
      </c>
      <c r="D246" s="311" t="s">
        <v>853</v>
      </c>
      <c r="E246" s="327">
        <v>731.03</v>
      </c>
    </row>
    <row r="247" spans="1:5" ht="18.75" x14ac:dyDescent="0.25">
      <c r="A247" s="331">
        <v>44397</v>
      </c>
      <c r="B247" s="332" t="s">
        <v>209</v>
      </c>
      <c r="C247" s="332" t="s">
        <v>41</v>
      </c>
      <c r="D247" s="333" t="s">
        <v>854</v>
      </c>
      <c r="E247" s="334">
        <v>9799.69</v>
      </c>
    </row>
    <row r="248" spans="1:5" ht="37.5" x14ac:dyDescent="0.25">
      <c r="A248" s="312">
        <v>44397</v>
      </c>
      <c r="B248" s="298" t="s">
        <v>850</v>
      </c>
      <c r="C248" s="298" t="s">
        <v>855</v>
      </c>
      <c r="D248" s="335" t="s">
        <v>856</v>
      </c>
      <c r="E248" s="336">
        <v>140</v>
      </c>
    </row>
    <row r="249" spans="1:5" ht="18.75" x14ac:dyDescent="0.25">
      <c r="A249" s="312">
        <v>44397</v>
      </c>
      <c r="B249" s="298" t="s">
        <v>857</v>
      </c>
      <c r="C249" s="298" t="s">
        <v>858</v>
      </c>
      <c r="D249" s="335" t="s">
        <v>852</v>
      </c>
      <c r="E249" s="336">
        <v>264.42</v>
      </c>
    </row>
    <row r="250" spans="1:5" ht="18.75" x14ac:dyDescent="0.25">
      <c r="A250" s="312">
        <v>44397</v>
      </c>
      <c r="B250" s="298" t="s">
        <v>859</v>
      </c>
      <c r="C250" s="298" t="s">
        <v>860</v>
      </c>
      <c r="D250" s="310" t="s">
        <v>852</v>
      </c>
      <c r="E250" s="317">
        <v>904.08</v>
      </c>
    </row>
    <row r="251" spans="1:5" ht="18.75" x14ac:dyDescent="0.25">
      <c r="A251" s="312">
        <v>44399</v>
      </c>
      <c r="B251" s="298" t="s">
        <v>850</v>
      </c>
      <c r="C251" s="298" t="s">
        <v>861</v>
      </c>
      <c r="D251" s="310" t="s">
        <v>862</v>
      </c>
      <c r="E251" s="317">
        <v>1310.28</v>
      </c>
    </row>
    <row r="252" spans="1:5" ht="18.75" x14ac:dyDescent="0.25">
      <c r="A252" s="312">
        <v>44399</v>
      </c>
      <c r="B252" s="298" t="s">
        <v>835</v>
      </c>
      <c r="C252" s="298" t="s">
        <v>836</v>
      </c>
      <c r="D252" s="319" t="s">
        <v>837</v>
      </c>
      <c r="E252" s="317">
        <v>1889.99</v>
      </c>
    </row>
    <row r="253" spans="1:5" ht="37.5" x14ac:dyDescent="0.25">
      <c r="A253" s="312">
        <v>44400</v>
      </c>
      <c r="B253" s="298" t="s">
        <v>863</v>
      </c>
      <c r="C253" s="298" t="s">
        <v>864</v>
      </c>
      <c r="D253" s="310" t="s">
        <v>863</v>
      </c>
      <c r="E253" s="317">
        <v>108.86</v>
      </c>
    </row>
    <row r="254" spans="1:5" ht="37.5" x14ac:dyDescent="0.25">
      <c r="A254" s="312">
        <v>44407</v>
      </c>
      <c r="B254" s="298" t="s">
        <v>865</v>
      </c>
      <c r="C254" s="298" t="s">
        <v>844</v>
      </c>
      <c r="D254" s="298" t="s">
        <v>866</v>
      </c>
      <c r="E254" s="317">
        <v>332.85</v>
      </c>
    </row>
    <row r="255" spans="1:5" ht="18.75" x14ac:dyDescent="0.25">
      <c r="A255" s="312">
        <v>44407</v>
      </c>
      <c r="B255" s="298" t="s">
        <v>288</v>
      </c>
      <c r="C255" s="298" t="s">
        <v>867</v>
      </c>
      <c r="D255" s="310" t="s">
        <v>868</v>
      </c>
      <c r="E255" s="317">
        <v>8589.91</v>
      </c>
    </row>
    <row r="256" spans="1:5" ht="18.75" x14ac:dyDescent="0.25">
      <c r="A256" s="312"/>
      <c r="B256" s="313"/>
      <c r="C256" s="314"/>
      <c r="D256" s="315"/>
      <c r="E256" s="316"/>
    </row>
    <row r="257" spans="1:5" ht="18" x14ac:dyDescent="0.2">
      <c r="A257" s="405" t="s">
        <v>17</v>
      </c>
      <c r="B257" s="406"/>
      <c r="C257" s="406"/>
      <c r="D257" s="407"/>
      <c r="E257" s="34">
        <f>SUM(E234:E256)</f>
        <v>224379.89</v>
      </c>
    </row>
    <row r="258" spans="1:5" x14ac:dyDescent="0.2">
      <c r="B258" s="14"/>
      <c r="C258" s="14"/>
      <c r="D258" s="14"/>
      <c r="E258" s="14"/>
    </row>
    <row r="260" spans="1:5" ht="18" x14ac:dyDescent="0.2">
      <c r="A260" s="424" t="s">
        <v>23</v>
      </c>
      <c r="B260" s="425"/>
      <c r="C260" s="8">
        <f>D12+D13+D14+D15</f>
        <v>1247427.54</v>
      </c>
    </row>
    <row r="261" spans="1:5" ht="18" x14ac:dyDescent="0.2">
      <c r="A261" s="424" t="s">
        <v>24</v>
      </c>
      <c r="B261" s="425"/>
      <c r="C261" s="9">
        <f>E33+E86+F230+E257</f>
        <v>1246986.4000000004</v>
      </c>
    </row>
    <row r="262" spans="1:5" ht="18" x14ac:dyDescent="0.2">
      <c r="A262" s="449" t="s">
        <v>25</v>
      </c>
      <c r="B262" s="450"/>
      <c r="C262" s="10">
        <f>C260-C261</f>
        <v>441.13999999966472</v>
      </c>
    </row>
  </sheetData>
  <mergeCells count="25">
    <mergeCell ref="A260:B260"/>
    <mergeCell ref="A261:B261"/>
    <mergeCell ref="A262:B262"/>
    <mergeCell ref="A257:D257"/>
    <mergeCell ref="A230:D230"/>
    <mergeCell ref="A232:E232"/>
    <mergeCell ref="A7:E7"/>
    <mergeCell ref="A8:E8"/>
    <mergeCell ref="A9:E9"/>
    <mergeCell ref="A10:D10"/>
    <mergeCell ref="E10:E16"/>
    <mergeCell ref="A15:B15"/>
    <mergeCell ref="A16:C16"/>
    <mergeCell ref="A35:E35"/>
    <mergeCell ref="A86:D86"/>
    <mergeCell ref="A87:E87"/>
    <mergeCell ref="A88:E88"/>
    <mergeCell ref="A11:B11"/>
    <mergeCell ref="A12:B12"/>
    <mergeCell ref="A13:B13"/>
    <mergeCell ref="A14:B14"/>
    <mergeCell ref="A34:E34"/>
    <mergeCell ref="A17:E17"/>
    <mergeCell ref="A18:E18"/>
    <mergeCell ref="A33:D3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66"/>
  <sheetViews>
    <sheetView tabSelected="1" zoomScale="60" zoomScaleNormal="60" workbookViewId="0">
      <selection activeCell="F76" sqref="F76"/>
    </sheetView>
  </sheetViews>
  <sheetFormatPr defaultRowHeight="12.75" x14ac:dyDescent="0.2"/>
  <cols>
    <col min="1" max="1" width="23.83203125" customWidth="1"/>
    <col min="2" max="2" width="27.6640625" customWidth="1"/>
    <col min="3" max="3" width="59.33203125" customWidth="1"/>
    <col min="4" max="4" width="56.83203125" customWidth="1"/>
    <col min="5" max="5" width="28" bestFit="1" customWidth="1"/>
    <col min="6" max="6" width="28.33203125" customWidth="1"/>
  </cols>
  <sheetData>
    <row r="8" spans="1:5" ht="18" x14ac:dyDescent="0.2">
      <c r="A8" s="430" t="s">
        <v>0</v>
      </c>
      <c r="B8" s="431"/>
      <c r="C8" s="431"/>
      <c r="D8" s="431"/>
      <c r="E8" s="432"/>
    </row>
    <row r="9" spans="1:5" ht="18" x14ac:dyDescent="0.2">
      <c r="A9" s="433" t="s">
        <v>1</v>
      </c>
      <c r="B9" s="431"/>
      <c r="C9" s="431"/>
      <c r="D9" s="431"/>
      <c r="E9" s="432"/>
    </row>
    <row r="10" spans="1:5" ht="18" x14ac:dyDescent="0.2">
      <c r="A10" s="423"/>
      <c r="B10" s="423"/>
      <c r="C10" s="423"/>
      <c r="D10" s="423"/>
      <c r="E10" s="423"/>
    </row>
    <row r="11" spans="1:5" ht="18" x14ac:dyDescent="0.2">
      <c r="A11" s="434" t="s">
        <v>2</v>
      </c>
      <c r="B11" s="435"/>
      <c r="C11" s="435"/>
      <c r="D11" s="436"/>
      <c r="E11" s="437"/>
    </row>
    <row r="12" spans="1:5" ht="18" x14ac:dyDescent="0.2">
      <c r="A12" s="438" t="s">
        <v>3</v>
      </c>
      <c r="B12" s="439"/>
      <c r="C12" s="3" t="s">
        <v>4</v>
      </c>
      <c r="D12" s="3" t="s">
        <v>5</v>
      </c>
      <c r="E12" s="437"/>
    </row>
    <row r="13" spans="1:5" ht="18.75" x14ac:dyDescent="0.25">
      <c r="A13" s="440" t="s">
        <v>6</v>
      </c>
      <c r="B13" s="441"/>
      <c r="C13" s="82">
        <v>44412</v>
      </c>
      <c r="D13" s="83">
        <v>273355.53999999998</v>
      </c>
      <c r="E13" s="437"/>
    </row>
    <row r="14" spans="1:5" ht="18" x14ac:dyDescent="0.25">
      <c r="A14" s="440" t="s">
        <v>7</v>
      </c>
      <c r="B14" s="441"/>
      <c r="C14" s="58">
        <v>44421</v>
      </c>
      <c r="D14" s="31">
        <v>320530</v>
      </c>
      <c r="E14" s="437"/>
    </row>
    <row r="15" spans="1:5" ht="18.75" x14ac:dyDescent="0.25">
      <c r="A15" s="440" t="s">
        <v>8</v>
      </c>
      <c r="B15" s="441"/>
      <c r="C15" s="81">
        <v>44413</v>
      </c>
      <c r="D15" s="31">
        <v>429636</v>
      </c>
      <c r="E15" s="437"/>
    </row>
    <row r="16" spans="1:5" ht="18.75" x14ac:dyDescent="0.25">
      <c r="A16" s="440" t="s">
        <v>9</v>
      </c>
      <c r="B16" s="441"/>
      <c r="C16" s="81">
        <v>44413</v>
      </c>
      <c r="D16" s="31">
        <v>223906</v>
      </c>
      <c r="E16" s="437"/>
    </row>
    <row r="17" spans="1:5" ht="18" x14ac:dyDescent="0.2">
      <c r="A17" s="442" t="s">
        <v>10</v>
      </c>
      <c r="B17" s="443"/>
      <c r="C17" s="444"/>
      <c r="D17" s="4">
        <f>SUM(D13:D16)</f>
        <v>1247427.54</v>
      </c>
      <c r="E17" s="437"/>
    </row>
    <row r="18" spans="1:5" ht="18" x14ac:dyDescent="0.2">
      <c r="A18" s="412"/>
      <c r="B18" s="412"/>
      <c r="C18" s="412"/>
      <c r="D18" s="412"/>
      <c r="E18" s="412"/>
    </row>
    <row r="19" spans="1:5" ht="18" x14ac:dyDescent="0.2">
      <c r="A19" s="413" t="s">
        <v>11</v>
      </c>
      <c r="B19" s="414"/>
      <c r="C19" s="414"/>
      <c r="D19" s="414"/>
      <c r="E19" s="415"/>
    </row>
    <row r="20" spans="1:5" ht="69" customHeight="1" x14ac:dyDescent="0.2">
      <c r="A20" s="16" t="s">
        <v>12</v>
      </c>
      <c r="B20" s="15" t="s">
        <v>26</v>
      </c>
      <c r="C20" s="15" t="s">
        <v>14</v>
      </c>
      <c r="D20" s="15" t="s">
        <v>15</v>
      </c>
      <c r="E20" s="15" t="s">
        <v>16</v>
      </c>
    </row>
    <row r="21" spans="1:5" ht="40.5" x14ac:dyDescent="0.3">
      <c r="A21" s="35">
        <v>44421</v>
      </c>
      <c r="B21" s="36" t="s">
        <v>30</v>
      </c>
      <c r="C21" s="37" t="s">
        <v>31</v>
      </c>
      <c r="D21" s="38" t="s">
        <v>32</v>
      </c>
      <c r="E21" s="39">
        <v>100068.12</v>
      </c>
    </row>
    <row r="22" spans="1:5" ht="40.5" x14ac:dyDescent="0.3">
      <c r="A22" s="40">
        <v>44424</v>
      </c>
      <c r="B22" s="41" t="s">
        <v>33</v>
      </c>
      <c r="C22" s="42" t="s">
        <v>34</v>
      </c>
      <c r="D22" s="43" t="s">
        <v>32</v>
      </c>
      <c r="E22" s="39">
        <v>6800.75</v>
      </c>
    </row>
    <row r="23" spans="1:5" ht="40.5" x14ac:dyDescent="0.3">
      <c r="A23" s="40">
        <v>44424</v>
      </c>
      <c r="B23" s="45" t="s">
        <v>35</v>
      </c>
      <c r="C23" s="42" t="s">
        <v>36</v>
      </c>
      <c r="D23" s="43" t="s">
        <v>32</v>
      </c>
      <c r="E23" s="39">
        <v>123998</v>
      </c>
    </row>
    <row r="24" spans="1:5" ht="40.5" x14ac:dyDescent="0.3">
      <c r="A24" s="76">
        <v>44425</v>
      </c>
      <c r="B24" s="48" t="s">
        <v>37</v>
      </c>
      <c r="C24" s="77" t="s">
        <v>38</v>
      </c>
      <c r="D24" s="43" t="s">
        <v>39</v>
      </c>
      <c r="E24" s="39">
        <v>69950.539999999994</v>
      </c>
    </row>
    <row r="25" spans="1:5" ht="40.5" x14ac:dyDescent="0.3">
      <c r="A25" s="76">
        <v>44431</v>
      </c>
      <c r="B25" s="48" t="s">
        <v>40</v>
      </c>
      <c r="C25" s="43" t="s">
        <v>41</v>
      </c>
      <c r="D25" s="43" t="s">
        <v>42</v>
      </c>
      <c r="E25" s="47">
        <v>6143.75</v>
      </c>
    </row>
    <row r="26" spans="1:5" ht="40.5" x14ac:dyDescent="0.3">
      <c r="A26" s="44">
        <v>44431</v>
      </c>
      <c r="B26" s="78" t="s">
        <v>40</v>
      </c>
      <c r="C26" s="38" t="s">
        <v>41</v>
      </c>
      <c r="D26" s="43" t="s">
        <v>43</v>
      </c>
      <c r="E26" s="47">
        <v>336.95</v>
      </c>
    </row>
    <row r="27" spans="1:5" ht="40.5" x14ac:dyDescent="0.3">
      <c r="A27" s="44">
        <v>44431</v>
      </c>
      <c r="B27" s="41" t="s">
        <v>40</v>
      </c>
      <c r="C27" s="38" t="s">
        <v>41</v>
      </c>
      <c r="D27" s="43" t="s">
        <v>44</v>
      </c>
      <c r="E27" s="47">
        <v>4958.1000000000004</v>
      </c>
    </row>
    <row r="28" spans="1:5" ht="40.5" x14ac:dyDescent="0.3">
      <c r="A28" s="44">
        <v>44431</v>
      </c>
      <c r="B28" s="41" t="s">
        <v>40</v>
      </c>
      <c r="C28" s="38" t="s">
        <v>41</v>
      </c>
      <c r="D28" s="43" t="s">
        <v>45</v>
      </c>
      <c r="E28" s="47">
        <v>3465.84</v>
      </c>
    </row>
    <row r="29" spans="1:5" ht="40.5" x14ac:dyDescent="0.3">
      <c r="A29" s="44">
        <v>44431</v>
      </c>
      <c r="B29" s="46" t="s">
        <v>46</v>
      </c>
      <c r="C29" s="42" t="s">
        <v>41</v>
      </c>
      <c r="D29" s="43" t="s">
        <v>47</v>
      </c>
      <c r="E29" s="47">
        <v>1599.38</v>
      </c>
    </row>
    <row r="30" spans="1:5" ht="40.5" x14ac:dyDescent="0.3">
      <c r="A30" s="44">
        <v>44431</v>
      </c>
      <c r="B30" s="48" t="s">
        <v>46</v>
      </c>
      <c r="C30" s="49" t="s">
        <v>41</v>
      </c>
      <c r="D30" s="38" t="s">
        <v>48</v>
      </c>
      <c r="E30" s="47">
        <v>1118.02</v>
      </c>
    </row>
    <row r="31" spans="1:5" ht="40.5" x14ac:dyDescent="0.3">
      <c r="A31" s="44">
        <v>44431</v>
      </c>
      <c r="B31" s="48" t="s">
        <v>46</v>
      </c>
      <c r="C31" s="49" t="s">
        <v>41</v>
      </c>
      <c r="D31" s="38" t="s">
        <v>49</v>
      </c>
      <c r="E31" s="47">
        <v>1981.85</v>
      </c>
    </row>
    <row r="32" spans="1:5" ht="40.5" x14ac:dyDescent="0.3">
      <c r="A32" s="44">
        <v>44431</v>
      </c>
      <c r="B32" s="48" t="s">
        <v>46</v>
      </c>
      <c r="C32" s="49" t="s">
        <v>41</v>
      </c>
      <c r="D32" s="38" t="s">
        <v>50</v>
      </c>
      <c r="E32" s="47">
        <v>108.7</v>
      </c>
    </row>
    <row r="33" spans="1:6" ht="20.25" x14ac:dyDescent="0.3">
      <c r="A33" s="79"/>
      <c r="B33" s="48"/>
      <c r="C33" s="80"/>
      <c r="D33" s="80"/>
      <c r="E33" s="47"/>
    </row>
    <row r="34" spans="1:6" ht="18" x14ac:dyDescent="0.2">
      <c r="A34" s="28"/>
      <c r="B34" s="25"/>
      <c r="C34" s="25"/>
      <c r="D34" s="25"/>
      <c r="E34" s="20"/>
    </row>
    <row r="35" spans="1:6" ht="18" x14ac:dyDescent="0.2">
      <c r="A35" s="416" t="s">
        <v>17</v>
      </c>
      <c r="B35" s="417"/>
      <c r="C35" s="417"/>
      <c r="D35" s="418"/>
      <c r="E35" s="17">
        <f>SUM(E21:E34)</f>
        <v>320530</v>
      </c>
    </row>
    <row r="36" spans="1:6" ht="18" x14ac:dyDescent="0.2">
      <c r="A36" s="419"/>
      <c r="B36" s="419"/>
      <c r="C36" s="419"/>
      <c r="D36" s="419"/>
      <c r="E36" s="419"/>
    </row>
    <row r="37" spans="1:6" ht="18" x14ac:dyDescent="0.2">
      <c r="A37" s="420" t="s">
        <v>18</v>
      </c>
      <c r="B37" s="421"/>
      <c r="C37" s="421"/>
      <c r="D37" s="421"/>
      <c r="E37" s="422"/>
    </row>
    <row r="38" spans="1:6" ht="54" x14ac:dyDescent="0.2">
      <c r="A38" s="16" t="s">
        <v>12</v>
      </c>
      <c r="B38" s="15" t="s">
        <v>27</v>
      </c>
      <c r="C38" s="15" t="s">
        <v>14</v>
      </c>
      <c r="D38" s="15" t="s">
        <v>19</v>
      </c>
      <c r="E38" s="15" t="s">
        <v>16</v>
      </c>
    </row>
    <row r="39" spans="1:6" ht="36" x14ac:dyDescent="0.25">
      <c r="A39" s="242">
        <v>44413</v>
      </c>
      <c r="B39" s="59" t="s">
        <v>789</v>
      </c>
      <c r="C39" s="243" t="s">
        <v>790</v>
      </c>
      <c r="D39" s="244" t="s">
        <v>791</v>
      </c>
      <c r="E39" s="53">
        <v>81936.28</v>
      </c>
    </row>
    <row r="40" spans="1:6" ht="18" x14ac:dyDescent="0.25">
      <c r="A40" s="245">
        <v>44414</v>
      </c>
      <c r="B40" s="59" t="s">
        <v>792</v>
      </c>
      <c r="C40" s="243" t="s">
        <v>793</v>
      </c>
      <c r="D40" s="243" t="s">
        <v>794</v>
      </c>
      <c r="E40" s="53">
        <v>12439.8</v>
      </c>
    </row>
    <row r="41" spans="1:6" ht="54" x14ac:dyDescent="0.25">
      <c r="A41" s="245">
        <v>44417</v>
      </c>
      <c r="B41" s="247" t="s">
        <v>795</v>
      </c>
      <c r="C41" s="63" t="s">
        <v>796</v>
      </c>
      <c r="D41" s="52" t="s">
        <v>797</v>
      </c>
      <c r="E41" s="249">
        <v>3200</v>
      </c>
    </row>
    <row r="42" spans="1:6" ht="18" x14ac:dyDescent="0.25">
      <c r="A42" s="50">
        <v>44417</v>
      </c>
      <c r="B42" s="66" t="s">
        <v>798</v>
      </c>
      <c r="C42" s="243" t="s">
        <v>799</v>
      </c>
      <c r="D42" s="243" t="s">
        <v>415</v>
      </c>
      <c r="E42" s="250">
        <v>241588.23</v>
      </c>
    </row>
    <row r="43" spans="1:6" ht="36" x14ac:dyDescent="0.25">
      <c r="A43" s="50">
        <v>44417</v>
      </c>
      <c r="B43" s="59" t="s">
        <v>800</v>
      </c>
      <c r="C43" s="52" t="s">
        <v>801</v>
      </c>
      <c r="D43" s="243" t="s">
        <v>802</v>
      </c>
      <c r="E43" s="253">
        <v>38478.5</v>
      </c>
    </row>
    <row r="44" spans="1:6" ht="18" x14ac:dyDescent="0.25">
      <c r="A44" s="50">
        <v>44417</v>
      </c>
      <c r="B44" s="59" t="s">
        <v>789</v>
      </c>
      <c r="C44" s="243" t="s">
        <v>803</v>
      </c>
      <c r="D44" s="252" t="s">
        <v>804</v>
      </c>
      <c r="E44" s="253">
        <v>2409.04</v>
      </c>
    </row>
    <row r="45" spans="1:6" ht="89.25" customHeight="1" x14ac:dyDescent="0.25">
      <c r="A45" s="50">
        <v>44428</v>
      </c>
      <c r="B45" s="280" t="s">
        <v>805</v>
      </c>
      <c r="C45" s="255" t="s">
        <v>806</v>
      </c>
      <c r="D45" s="255" t="s">
        <v>807</v>
      </c>
      <c r="E45" s="283">
        <v>254.2</v>
      </c>
    </row>
    <row r="46" spans="1:6" ht="18" x14ac:dyDescent="0.25">
      <c r="A46" s="50">
        <v>44428</v>
      </c>
      <c r="B46" s="66" t="s">
        <v>808</v>
      </c>
      <c r="C46" s="243" t="s">
        <v>757</v>
      </c>
      <c r="D46" s="244" t="s">
        <v>809</v>
      </c>
      <c r="E46" s="53">
        <v>1500</v>
      </c>
      <c r="F46" s="282"/>
    </row>
    <row r="47" spans="1:6" ht="18" x14ac:dyDescent="0.25">
      <c r="A47" s="50">
        <v>44428</v>
      </c>
      <c r="B47" s="66" t="s">
        <v>40</v>
      </c>
      <c r="C47" s="243" t="s">
        <v>41</v>
      </c>
      <c r="D47" s="262" t="s">
        <v>810</v>
      </c>
      <c r="E47" s="61">
        <v>11970.02</v>
      </c>
      <c r="F47" s="282"/>
    </row>
    <row r="48" spans="1:6" ht="18" x14ac:dyDescent="0.25">
      <c r="A48" s="50">
        <v>44428</v>
      </c>
      <c r="B48" s="66" t="s">
        <v>40</v>
      </c>
      <c r="C48" s="255" t="s">
        <v>41</v>
      </c>
      <c r="D48" s="262" t="s">
        <v>811</v>
      </c>
      <c r="E48" s="61">
        <v>1906.5</v>
      </c>
      <c r="F48" s="265"/>
    </row>
    <row r="49" spans="1:6" ht="18" x14ac:dyDescent="0.25">
      <c r="A49" s="50">
        <v>44428</v>
      </c>
      <c r="B49" s="66" t="s">
        <v>46</v>
      </c>
      <c r="C49" s="243" t="s">
        <v>41</v>
      </c>
      <c r="D49" s="262" t="s">
        <v>812</v>
      </c>
      <c r="E49" s="61">
        <v>3861.29</v>
      </c>
      <c r="F49" s="265"/>
    </row>
    <row r="50" spans="1:6" ht="18" x14ac:dyDescent="0.25">
      <c r="A50" s="50">
        <v>44428</v>
      </c>
      <c r="B50" s="281" t="s">
        <v>46</v>
      </c>
      <c r="C50" s="252" t="s">
        <v>41</v>
      </c>
      <c r="D50" s="244" t="s">
        <v>813</v>
      </c>
      <c r="E50" s="53">
        <v>615</v>
      </c>
      <c r="F50" s="265"/>
    </row>
    <row r="51" spans="1:6" ht="18" x14ac:dyDescent="0.2">
      <c r="A51" s="28"/>
      <c r="B51" s="25"/>
      <c r="C51" s="25"/>
      <c r="D51" s="279"/>
      <c r="E51" s="20"/>
      <c r="F51" s="265"/>
    </row>
    <row r="52" spans="1:6" ht="18" x14ac:dyDescent="0.2">
      <c r="A52" s="28"/>
      <c r="B52" s="25"/>
      <c r="C52" s="25"/>
      <c r="D52" s="279"/>
      <c r="E52" s="20"/>
      <c r="F52" s="266"/>
    </row>
    <row r="53" spans="1:6" ht="18" x14ac:dyDescent="0.2">
      <c r="A53" s="28"/>
      <c r="B53" s="25"/>
      <c r="C53" s="25"/>
      <c r="D53" s="279"/>
      <c r="E53" s="20"/>
      <c r="F53" s="266"/>
    </row>
    <row r="54" spans="1:6" ht="18" x14ac:dyDescent="0.2">
      <c r="A54" s="405" t="s">
        <v>17</v>
      </c>
      <c r="B54" s="406"/>
      <c r="C54" s="406"/>
      <c r="D54" s="407"/>
      <c r="E54" s="241">
        <f>SUM(E39:E53)</f>
        <v>400158.86</v>
      </c>
      <c r="F54" s="265"/>
    </row>
    <row r="55" spans="1:6" ht="18" x14ac:dyDescent="0.2">
      <c r="A55" s="454"/>
      <c r="B55" s="454"/>
      <c r="C55" s="454"/>
      <c r="D55" s="454"/>
      <c r="E55" s="454"/>
      <c r="F55" s="265"/>
    </row>
    <row r="56" spans="1:6" ht="18" x14ac:dyDescent="0.2">
      <c r="A56" s="455" t="s">
        <v>20</v>
      </c>
      <c r="B56" s="455"/>
      <c r="C56" s="455"/>
      <c r="D56" s="455"/>
      <c r="E56" s="455"/>
      <c r="F56" s="291"/>
    </row>
    <row r="57" spans="1:6" ht="54.75" thickBot="1" x14ac:dyDescent="0.25">
      <c r="A57" s="290" t="s">
        <v>12</v>
      </c>
      <c r="B57" s="290" t="s">
        <v>27</v>
      </c>
      <c r="C57" s="290" t="s">
        <v>14</v>
      </c>
      <c r="D57" s="290" t="s">
        <v>21</v>
      </c>
      <c r="E57" s="290" t="s">
        <v>22</v>
      </c>
      <c r="F57" s="199"/>
    </row>
    <row r="58" spans="1:6" ht="36" x14ac:dyDescent="0.25">
      <c r="A58" s="84">
        <v>44410</v>
      </c>
      <c r="B58" s="146" t="s">
        <v>497</v>
      </c>
      <c r="C58" s="147" t="s">
        <v>498</v>
      </c>
      <c r="D58" s="148" t="s">
        <v>499</v>
      </c>
      <c r="E58" s="149"/>
      <c r="F58" s="213">
        <v>500</v>
      </c>
    </row>
    <row r="59" spans="1:6" ht="36" x14ac:dyDescent="0.25">
      <c r="A59" s="151">
        <v>44412</v>
      </c>
      <c r="B59" s="152" t="s">
        <v>500</v>
      </c>
      <c r="C59" s="153" t="s">
        <v>501</v>
      </c>
      <c r="D59" s="153" t="s">
        <v>99</v>
      </c>
      <c r="E59" s="154"/>
      <c r="F59" s="214">
        <v>560.41</v>
      </c>
    </row>
    <row r="60" spans="1:6" ht="30.75" x14ac:dyDescent="0.25">
      <c r="A60" s="151">
        <v>44413</v>
      </c>
      <c r="B60" s="152" t="s">
        <v>502</v>
      </c>
      <c r="C60" s="92" t="s">
        <v>503</v>
      </c>
      <c r="D60" s="92" t="s">
        <v>504</v>
      </c>
      <c r="E60" s="156"/>
      <c r="F60" s="143">
        <v>1224.6500000000001</v>
      </c>
    </row>
    <row r="61" spans="1:6" ht="18" x14ac:dyDescent="0.25">
      <c r="A61" s="151">
        <v>44413</v>
      </c>
      <c r="B61" s="91" t="s">
        <v>169</v>
      </c>
      <c r="C61" s="92" t="s">
        <v>505</v>
      </c>
      <c r="D61" s="92" t="s">
        <v>506</v>
      </c>
      <c r="E61" s="156"/>
      <c r="F61" s="143">
        <v>7249.42</v>
      </c>
    </row>
    <row r="62" spans="1:6" ht="18" x14ac:dyDescent="0.25">
      <c r="A62" s="151">
        <v>44414</v>
      </c>
      <c r="B62" s="91" t="s">
        <v>358</v>
      </c>
      <c r="C62" s="115" t="s">
        <v>142</v>
      </c>
      <c r="D62" s="92" t="s">
        <v>412</v>
      </c>
      <c r="E62" s="156"/>
      <c r="F62" s="143">
        <v>4225</v>
      </c>
    </row>
    <row r="63" spans="1:6" ht="30.75" x14ac:dyDescent="0.25">
      <c r="A63" s="151">
        <v>44414</v>
      </c>
      <c r="B63" s="91" t="s">
        <v>507</v>
      </c>
      <c r="C63" s="92" t="s">
        <v>508</v>
      </c>
      <c r="D63" s="92" t="s">
        <v>509</v>
      </c>
      <c r="E63" s="156"/>
      <c r="F63" s="143">
        <v>8449.4</v>
      </c>
    </row>
    <row r="64" spans="1:6" ht="45.75" x14ac:dyDescent="0.25">
      <c r="A64" s="151">
        <v>44414</v>
      </c>
      <c r="B64" s="95" t="s">
        <v>510</v>
      </c>
      <c r="C64" s="92" t="s">
        <v>511</v>
      </c>
      <c r="D64" s="96" t="s">
        <v>512</v>
      </c>
      <c r="E64" s="157"/>
      <c r="F64" s="196">
        <f>E65+E66+E67+E68+E69+E70+E71+E72+E73+E74+E75+E76</f>
        <v>4300.67</v>
      </c>
    </row>
    <row r="65" spans="1:6" ht="45.75" x14ac:dyDescent="0.25">
      <c r="A65" s="151">
        <v>44414</v>
      </c>
      <c r="B65" s="127" t="s">
        <v>513</v>
      </c>
      <c r="C65" s="92" t="s">
        <v>511</v>
      </c>
      <c r="D65" s="96" t="s">
        <v>512</v>
      </c>
      <c r="E65" s="215">
        <v>500</v>
      </c>
      <c r="F65" s="197"/>
    </row>
    <row r="66" spans="1:6" ht="45.75" x14ac:dyDescent="0.25">
      <c r="A66" s="151">
        <v>44414</v>
      </c>
      <c r="B66" s="91" t="s">
        <v>514</v>
      </c>
      <c r="C66" s="92" t="s">
        <v>511</v>
      </c>
      <c r="D66" s="96" t="s">
        <v>512</v>
      </c>
      <c r="E66" s="215">
        <v>500</v>
      </c>
      <c r="F66" s="143"/>
    </row>
    <row r="67" spans="1:6" ht="45.75" x14ac:dyDescent="0.25">
      <c r="A67" s="151">
        <v>44414</v>
      </c>
      <c r="B67" s="91" t="s">
        <v>515</v>
      </c>
      <c r="C67" s="92" t="s">
        <v>511</v>
      </c>
      <c r="D67" s="96" t="s">
        <v>512</v>
      </c>
      <c r="E67" s="215">
        <v>500</v>
      </c>
      <c r="F67" s="198"/>
    </row>
    <row r="68" spans="1:6" ht="45.75" x14ac:dyDescent="0.25">
      <c r="A68" s="151">
        <v>44414</v>
      </c>
      <c r="B68" s="91" t="s">
        <v>516</v>
      </c>
      <c r="C68" s="92" t="s">
        <v>511</v>
      </c>
      <c r="D68" s="96" t="s">
        <v>512</v>
      </c>
      <c r="E68" s="156">
        <v>500</v>
      </c>
      <c r="F68" s="199"/>
    </row>
    <row r="69" spans="1:6" ht="45.75" x14ac:dyDescent="0.25">
      <c r="A69" s="151">
        <v>44414</v>
      </c>
      <c r="B69" s="91" t="s">
        <v>517</v>
      </c>
      <c r="C69" s="92" t="s">
        <v>511</v>
      </c>
      <c r="D69" s="96" t="s">
        <v>512</v>
      </c>
      <c r="E69" s="215">
        <v>34.659999999999997</v>
      </c>
      <c r="F69" s="200"/>
    </row>
    <row r="70" spans="1:6" ht="45.75" x14ac:dyDescent="0.25">
      <c r="A70" s="151">
        <v>44414</v>
      </c>
      <c r="B70" s="91" t="s">
        <v>518</v>
      </c>
      <c r="C70" s="92" t="s">
        <v>511</v>
      </c>
      <c r="D70" s="96" t="s">
        <v>512</v>
      </c>
      <c r="E70" s="216">
        <v>680</v>
      </c>
      <c r="F70" s="201"/>
    </row>
    <row r="71" spans="1:6" ht="45.75" x14ac:dyDescent="0.25">
      <c r="A71" s="151">
        <v>44414</v>
      </c>
      <c r="B71" s="217" t="s">
        <v>519</v>
      </c>
      <c r="C71" s="92" t="s">
        <v>511</v>
      </c>
      <c r="D71" s="96" t="s">
        <v>512</v>
      </c>
      <c r="E71" s="218">
        <v>160</v>
      </c>
      <c r="F71" s="143"/>
    </row>
    <row r="72" spans="1:6" ht="45.75" x14ac:dyDescent="0.25">
      <c r="A72" s="151">
        <v>44414</v>
      </c>
      <c r="B72" s="217" t="s">
        <v>520</v>
      </c>
      <c r="C72" s="92" t="s">
        <v>511</v>
      </c>
      <c r="D72" s="96" t="s">
        <v>512</v>
      </c>
      <c r="E72" s="219">
        <v>541.34</v>
      </c>
      <c r="F72" s="143"/>
    </row>
    <row r="73" spans="1:6" ht="45.75" x14ac:dyDescent="0.25">
      <c r="A73" s="151">
        <v>44414</v>
      </c>
      <c r="B73" s="91" t="s">
        <v>521</v>
      </c>
      <c r="C73" s="92" t="s">
        <v>511</v>
      </c>
      <c r="D73" s="96" t="s">
        <v>512</v>
      </c>
      <c r="E73" s="215">
        <v>223.34</v>
      </c>
      <c r="F73" s="143"/>
    </row>
    <row r="74" spans="1:6" ht="45.75" x14ac:dyDescent="0.25">
      <c r="A74" s="151">
        <v>44414</v>
      </c>
      <c r="B74" s="91" t="s">
        <v>522</v>
      </c>
      <c r="C74" s="92" t="s">
        <v>511</v>
      </c>
      <c r="D74" s="96" t="s">
        <v>512</v>
      </c>
      <c r="E74" s="215">
        <v>343.33</v>
      </c>
      <c r="F74" s="143"/>
    </row>
    <row r="75" spans="1:6" ht="45.75" x14ac:dyDescent="0.25">
      <c r="A75" s="151">
        <v>44414</v>
      </c>
      <c r="B75" s="91" t="s">
        <v>523</v>
      </c>
      <c r="C75" s="92" t="s">
        <v>511</v>
      </c>
      <c r="D75" s="96" t="s">
        <v>512</v>
      </c>
      <c r="E75" s="215">
        <v>207</v>
      </c>
      <c r="F75" s="143"/>
    </row>
    <row r="76" spans="1:6" ht="45.75" x14ac:dyDescent="0.25">
      <c r="A76" s="151">
        <v>44414</v>
      </c>
      <c r="B76" s="91" t="s">
        <v>524</v>
      </c>
      <c r="C76" s="92" t="s">
        <v>511</v>
      </c>
      <c r="D76" s="96" t="s">
        <v>512</v>
      </c>
      <c r="E76" s="220">
        <v>111</v>
      </c>
      <c r="F76" s="221"/>
    </row>
    <row r="77" spans="1:6" ht="18" customHeight="1" x14ac:dyDescent="0.25">
      <c r="A77" s="151">
        <v>44414</v>
      </c>
      <c r="B77" s="91" t="s">
        <v>525</v>
      </c>
      <c r="C77" s="92" t="s">
        <v>526</v>
      </c>
      <c r="D77" s="92" t="s">
        <v>527</v>
      </c>
      <c r="E77" s="156"/>
      <c r="F77" s="143">
        <v>2079</v>
      </c>
    </row>
    <row r="78" spans="1:6" ht="125.25" customHeight="1" x14ac:dyDescent="0.25">
      <c r="A78" s="343">
        <v>44414</v>
      </c>
      <c r="B78" s="222" t="s">
        <v>528</v>
      </c>
      <c r="C78" s="344" t="s">
        <v>529</v>
      </c>
      <c r="D78" s="344" t="s">
        <v>527</v>
      </c>
      <c r="E78" s="169"/>
      <c r="F78" s="143">
        <v>3002.26</v>
      </c>
    </row>
    <row r="79" spans="1:6" ht="18" x14ac:dyDescent="0.25">
      <c r="A79" s="343">
        <v>44414</v>
      </c>
      <c r="B79" s="222" t="s">
        <v>530</v>
      </c>
      <c r="C79" s="344" t="s">
        <v>531</v>
      </c>
      <c r="D79" s="344" t="s">
        <v>99</v>
      </c>
      <c r="E79" s="169"/>
      <c r="F79" s="143">
        <v>1240</v>
      </c>
    </row>
    <row r="80" spans="1:6" ht="18" x14ac:dyDescent="0.25">
      <c r="A80" s="343">
        <v>44414</v>
      </c>
      <c r="B80" s="222" t="s">
        <v>532</v>
      </c>
      <c r="C80" s="344" t="s">
        <v>533</v>
      </c>
      <c r="D80" s="344" t="s">
        <v>504</v>
      </c>
      <c r="E80" s="169"/>
      <c r="F80" s="143">
        <v>1074.05</v>
      </c>
    </row>
    <row r="81" spans="1:6" ht="15" x14ac:dyDescent="0.2">
      <c r="A81" s="233"/>
      <c r="B81" s="222"/>
      <c r="C81" s="344" t="s">
        <v>534</v>
      </c>
      <c r="D81" s="344"/>
      <c r="E81" s="169"/>
      <c r="F81" s="143">
        <f>E82+E83+E84+E85+E86+E87</f>
        <v>2428.1000000000004</v>
      </c>
    </row>
    <row r="82" spans="1:6" ht="30" x14ac:dyDescent="0.2">
      <c r="A82" s="345">
        <v>44414</v>
      </c>
      <c r="B82" s="222" t="s">
        <v>535</v>
      </c>
      <c r="C82" s="344" t="s">
        <v>534</v>
      </c>
      <c r="D82" s="227" t="s">
        <v>536</v>
      </c>
      <c r="E82" s="346">
        <v>730.75</v>
      </c>
      <c r="F82" s="143"/>
    </row>
    <row r="83" spans="1:6" ht="30" x14ac:dyDescent="0.2">
      <c r="A83" s="345">
        <v>44414</v>
      </c>
      <c r="B83" s="229" t="s">
        <v>537</v>
      </c>
      <c r="C83" s="225" t="s">
        <v>534</v>
      </c>
      <c r="D83" s="347" t="s">
        <v>536</v>
      </c>
      <c r="E83" s="175">
        <v>337.16</v>
      </c>
      <c r="F83" s="348"/>
    </row>
    <row r="84" spans="1:6" ht="30" x14ac:dyDescent="0.2">
      <c r="A84" s="345">
        <v>44414</v>
      </c>
      <c r="B84" s="229" t="s">
        <v>538</v>
      </c>
      <c r="C84" s="225" t="s">
        <v>534</v>
      </c>
      <c r="D84" s="349" t="s">
        <v>536</v>
      </c>
      <c r="E84" s="226">
        <v>346.75</v>
      </c>
      <c r="F84" s="348"/>
    </row>
    <row r="85" spans="1:6" ht="30" x14ac:dyDescent="0.2">
      <c r="A85" s="345">
        <v>44414</v>
      </c>
      <c r="B85" s="350" t="s">
        <v>539</v>
      </c>
      <c r="C85" s="351" t="s">
        <v>534</v>
      </c>
      <c r="D85" s="349" t="s">
        <v>536</v>
      </c>
      <c r="E85" s="352">
        <v>382.95</v>
      </c>
      <c r="F85" s="143"/>
    </row>
    <row r="86" spans="1:6" ht="18" customHeight="1" x14ac:dyDescent="0.2">
      <c r="A86" s="345">
        <v>44414</v>
      </c>
      <c r="B86" s="350" t="s">
        <v>540</v>
      </c>
      <c r="C86" s="351" t="s">
        <v>534</v>
      </c>
      <c r="D86" s="349" t="s">
        <v>536</v>
      </c>
      <c r="E86" s="353">
        <v>271</v>
      </c>
      <c r="F86" s="143"/>
    </row>
    <row r="87" spans="1:6" ht="30" x14ac:dyDescent="0.2">
      <c r="A87" s="345">
        <v>44414</v>
      </c>
      <c r="B87" s="350" t="s">
        <v>541</v>
      </c>
      <c r="C87" s="351" t="s">
        <v>534</v>
      </c>
      <c r="D87" s="349" t="s">
        <v>536</v>
      </c>
      <c r="E87" s="353">
        <v>359.49</v>
      </c>
      <c r="F87" s="143"/>
    </row>
    <row r="88" spans="1:6" ht="15" x14ac:dyDescent="0.2">
      <c r="A88" s="345">
        <v>44414</v>
      </c>
      <c r="B88" s="222" t="s">
        <v>169</v>
      </c>
      <c r="C88" s="354" t="s">
        <v>505</v>
      </c>
      <c r="D88" s="227" t="s">
        <v>542</v>
      </c>
      <c r="E88" s="175"/>
      <c r="F88" s="143">
        <v>22712.67</v>
      </c>
    </row>
    <row r="89" spans="1:6" ht="30" x14ac:dyDescent="0.2">
      <c r="A89" s="355">
        <v>44417</v>
      </c>
      <c r="B89" s="222" t="s">
        <v>543</v>
      </c>
      <c r="C89" s="344" t="s">
        <v>544</v>
      </c>
      <c r="D89" s="356" t="s">
        <v>545</v>
      </c>
      <c r="E89" s="226"/>
      <c r="F89" s="143">
        <v>620.99</v>
      </c>
    </row>
    <row r="90" spans="1:6" ht="150" x14ac:dyDescent="0.2">
      <c r="A90" s="355">
        <v>44417</v>
      </c>
      <c r="B90" s="225" t="s">
        <v>546</v>
      </c>
      <c r="C90" s="225" t="s">
        <v>547</v>
      </c>
      <c r="D90" s="344" t="s">
        <v>99</v>
      </c>
      <c r="E90" s="352"/>
      <c r="F90" s="143">
        <v>12000</v>
      </c>
    </row>
    <row r="91" spans="1:6" ht="15" x14ac:dyDescent="0.2">
      <c r="A91" s="355">
        <v>44417</v>
      </c>
      <c r="B91" s="222" t="s">
        <v>548</v>
      </c>
      <c r="C91" s="344" t="s">
        <v>549</v>
      </c>
      <c r="D91" s="344" t="s">
        <v>99</v>
      </c>
      <c r="E91" s="353"/>
      <c r="F91" s="143">
        <v>3387.2</v>
      </c>
    </row>
    <row r="92" spans="1:6" ht="30" x14ac:dyDescent="0.2">
      <c r="A92" s="355">
        <v>44417</v>
      </c>
      <c r="B92" s="222" t="s">
        <v>550</v>
      </c>
      <c r="C92" s="227" t="s">
        <v>551</v>
      </c>
      <c r="D92" s="203" t="s">
        <v>107</v>
      </c>
      <c r="E92" s="353"/>
      <c r="F92" s="143">
        <v>5808.03</v>
      </c>
    </row>
    <row r="93" spans="1:6" ht="30" x14ac:dyDescent="0.2">
      <c r="A93" s="355">
        <v>44417</v>
      </c>
      <c r="B93" s="222" t="s">
        <v>552</v>
      </c>
      <c r="C93" s="344" t="s">
        <v>553</v>
      </c>
      <c r="D93" s="344" t="s">
        <v>554</v>
      </c>
      <c r="E93" s="169"/>
      <c r="F93" s="143">
        <v>300</v>
      </c>
    </row>
    <row r="94" spans="1:6" ht="15" x14ac:dyDescent="0.2">
      <c r="A94" s="355">
        <v>44417</v>
      </c>
      <c r="B94" s="222" t="s">
        <v>555</v>
      </c>
      <c r="C94" s="344" t="s">
        <v>556</v>
      </c>
      <c r="D94" s="344" t="s">
        <v>107</v>
      </c>
      <c r="E94" s="169"/>
      <c r="F94" s="143">
        <v>2778.34</v>
      </c>
    </row>
    <row r="95" spans="1:6" ht="30" x14ac:dyDescent="0.2">
      <c r="A95" s="355">
        <v>44417</v>
      </c>
      <c r="B95" s="222"/>
      <c r="C95" s="227" t="s">
        <v>503</v>
      </c>
      <c r="D95" s="227"/>
      <c r="E95" s="172"/>
      <c r="F95" s="143">
        <f>E96+E97+E98</f>
        <v>1904.95</v>
      </c>
    </row>
    <row r="96" spans="1:6" ht="30" x14ac:dyDescent="0.2">
      <c r="A96" s="355">
        <v>44417</v>
      </c>
      <c r="B96" s="222" t="s">
        <v>557</v>
      </c>
      <c r="C96" s="227" t="s">
        <v>503</v>
      </c>
      <c r="D96" s="227" t="s">
        <v>504</v>
      </c>
      <c r="E96" s="346">
        <v>646.95000000000005</v>
      </c>
      <c r="F96" s="202"/>
    </row>
    <row r="97" spans="1:6" ht="30" x14ac:dyDescent="0.2">
      <c r="A97" s="355">
        <v>44417</v>
      </c>
      <c r="B97" s="357" t="s">
        <v>558</v>
      </c>
      <c r="C97" s="347" t="s">
        <v>503</v>
      </c>
      <c r="D97" s="227" t="s">
        <v>504</v>
      </c>
      <c r="E97" s="358">
        <v>620.23</v>
      </c>
      <c r="F97" s="196"/>
    </row>
    <row r="98" spans="1:6" ht="30" x14ac:dyDescent="0.2">
      <c r="A98" s="355">
        <v>44417</v>
      </c>
      <c r="B98" s="222" t="s">
        <v>559</v>
      </c>
      <c r="C98" s="344" t="s">
        <v>503</v>
      </c>
      <c r="D98" s="227" t="s">
        <v>504</v>
      </c>
      <c r="E98" s="172">
        <v>637.77</v>
      </c>
      <c r="F98" s="143"/>
    </row>
    <row r="99" spans="1:6" ht="15" x14ac:dyDescent="0.2">
      <c r="A99" s="355">
        <v>44417</v>
      </c>
      <c r="B99" s="222" t="s">
        <v>560</v>
      </c>
      <c r="C99" s="344" t="s">
        <v>561</v>
      </c>
      <c r="D99" s="344" t="s">
        <v>104</v>
      </c>
      <c r="E99" s="169"/>
      <c r="F99" s="143">
        <v>1290</v>
      </c>
    </row>
    <row r="100" spans="1:6" ht="30" x14ac:dyDescent="0.2">
      <c r="A100" s="355">
        <v>44417</v>
      </c>
      <c r="B100" s="222" t="s">
        <v>562</v>
      </c>
      <c r="C100" s="344" t="s">
        <v>501</v>
      </c>
      <c r="D100" s="344" t="s">
        <v>99</v>
      </c>
      <c r="E100" s="169"/>
      <c r="F100" s="143">
        <v>516</v>
      </c>
    </row>
    <row r="101" spans="1:6" ht="15" x14ac:dyDescent="0.2">
      <c r="A101" s="355">
        <v>44417</v>
      </c>
      <c r="B101" s="222" t="s">
        <v>563</v>
      </c>
      <c r="C101" s="225" t="s">
        <v>564</v>
      </c>
      <c r="D101" s="344" t="s">
        <v>104</v>
      </c>
      <c r="E101" s="169"/>
      <c r="F101" s="143">
        <v>660</v>
      </c>
    </row>
    <row r="102" spans="1:6" ht="15" x14ac:dyDescent="0.2">
      <c r="A102" s="355">
        <v>44417</v>
      </c>
      <c r="B102" s="359" t="s">
        <v>565</v>
      </c>
      <c r="C102" s="225" t="s">
        <v>561</v>
      </c>
      <c r="D102" s="344" t="s">
        <v>99</v>
      </c>
      <c r="E102" s="169"/>
      <c r="F102" s="201">
        <v>1900</v>
      </c>
    </row>
    <row r="103" spans="1:6" ht="15" x14ac:dyDescent="0.2">
      <c r="A103" s="355">
        <v>44417</v>
      </c>
      <c r="B103" s="177" t="s">
        <v>566</v>
      </c>
      <c r="C103" s="227" t="s">
        <v>564</v>
      </c>
      <c r="D103" s="344" t="s">
        <v>104</v>
      </c>
      <c r="E103" s="169"/>
      <c r="F103" s="143">
        <v>315</v>
      </c>
    </row>
    <row r="104" spans="1:6" ht="15" x14ac:dyDescent="0.2">
      <c r="A104" s="355">
        <v>44417</v>
      </c>
      <c r="B104" s="229" t="s">
        <v>567</v>
      </c>
      <c r="C104" s="225" t="s">
        <v>561</v>
      </c>
      <c r="D104" s="344" t="s">
        <v>99</v>
      </c>
      <c r="E104" s="169"/>
      <c r="F104" s="223">
        <v>1779</v>
      </c>
    </row>
    <row r="105" spans="1:6" ht="15" x14ac:dyDescent="0.2">
      <c r="A105" s="355">
        <v>44417</v>
      </c>
      <c r="B105" s="224" t="s">
        <v>568</v>
      </c>
      <c r="C105" s="225" t="s">
        <v>564</v>
      </c>
      <c r="D105" s="344" t="s">
        <v>104</v>
      </c>
      <c r="E105" s="169"/>
      <c r="F105" s="143">
        <v>675</v>
      </c>
    </row>
    <row r="106" spans="1:6" ht="30" x14ac:dyDescent="0.2">
      <c r="A106" s="345">
        <v>44417</v>
      </c>
      <c r="B106" s="224"/>
      <c r="C106" s="225" t="s">
        <v>333</v>
      </c>
      <c r="D106" s="360"/>
      <c r="E106" s="361"/>
      <c r="F106" s="361">
        <f>E107+E108+E109+E110</f>
        <v>1906.0800000000004</v>
      </c>
    </row>
    <row r="107" spans="1:6" ht="30" x14ac:dyDescent="0.2">
      <c r="A107" s="345">
        <v>44417</v>
      </c>
      <c r="B107" s="350" t="s">
        <v>569</v>
      </c>
      <c r="C107" s="351" t="s">
        <v>333</v>
      </c>
      <c r="D107" s="353" t="s">
        <v>504</v>
      </c>
      <c r="E107" s="353">
        <v>910.46</v>
      </c>
      <c r="F107" s="143"/>
    </row>
    <row r="108" spans="1:6" ht="30" x14ac:dyDescent="0.2">
      <c r="A108" s="345">
        <v>44417</v>
      </c>
      <c r="B108" s="224" t="s">
        <v>570</v>
      </c>
      <c r="C108" s="225" t="s">
        <v>333</v>
      </c>
      <c r="D108" s="353" t="s">
        <v>504</v>
      </c>
      <c r="E108" s="226">
        <v>869.82</v>
      </c>
      <c r="F108" s="143"/>
    </row>
    <row r="109" spans="1:6" ht="30" x14ac:dyDescent="0.2">
      <c r="A109" s="345">
        <v>44417</v>
      </c>
      <c r="B109" s="224" t="s">
        <v>571</v>
      </c>
      <c r="C109" s="225" t="s">
        <v>333</v>
      </c>
      <c r="D109" s="226" t="s">
        <v>99</v>
      </c>
      <c r="E109" s="226">
        <v>21.68</v>
      </c>
      <c r="F109" s="143"/>
    </row>
    <row r="110" spans="1:6" ht="30" x14ac:dyDescent="0.2">
      <c r="A110" s="345">
        <v>44417</v>
      </c>
      <c r="B110" s="224" t="s">
        <v>572</v>
      </c>
      <c r="C110" s="225" t="s">
        <v>333</v>
      </c>
      <c r="D110" s="226" t="s">
        <v>504</v>
      </c>
      <c r="E110" s="226">
        <v>104.12</v>
      </c>
      <c r="F110" s="143"/>
    </row>
    <row r="111" spans="1:6" ht="15" x14ac:dyDescent="0.2">
      <c r="A111" s="345">
        <v>44417</v>
      </c>
      <c r="B111" s="222" t="s">
        <v>573</v>
      </c>
      <c r="C111" s="227" t="s">
        <v>561</v>
      </c>
      <c r="D111" s="228" t="s">
        <v>99</v>
      </c>
      <c r="E111" s="361"/>
      <c r="F111" s="143">
        <v>1833.9</v>
      </c>
    </row>
    <row r="112" spans="1:6" ht="30" x14ac:dyDescent="0.2">
      <c r="A112" s="345">
        <v>44417</v>
      </c>
      <c r="B112" s="362" t="s">
        <v>574</v>
      </c>
      <c r="C112" s="227" t="s">
        <v>575</v>
      </c>
      <c r="D112" s="228" t="s">
        <v>99</v>
      </c>
      <c r="E112" s="363"/>
      <c r="F112" s="363">
        <v>457.68</v>
      </c>
    </row>
    <row r="113" spans="1:6" ht="15" x14ac:dyDescent="0.2">
      <c r="A113" s="345">
        <v>44417</v>
      </c>
      <c r="B113" s="224" t="s">
        <v>576</v>
      </c>
      <c r="C113" s="225" t="s">
        <v>577</v>
      </c>
      <c r="D113" s="360" t="s">
        <v>107</v>
      </c>
      <c r="E113" s="361"/>
      <c r="F113" s="143">
        <v>1496.04</v>
      </c>
    </row>
    <row r="114" spans="1:6" ht="45" x14ac:dyDescent="0.2">
      <c r="A114" s="345">
        <v>44417</v>
      </c>
      <c r="B114" s="224" t="s">
        <v>578</v>
      </c>
      <c r="C114" s="225" t="s">
        <v>579</v>
      </c>
      <c r="D114" s="360" t="s">
        <v>580</v>
      </c>
      <c r="E114" s="361"/>
      <c r="F114" s="361">
        <v>6187.43</v>
      </c>
    </row>
    <row r="115" spans="1:6" ht="15" x14ac:dyDescent="0.2">
      <c r="A115" s="345">
        <v>44417</v>
      </c>
      <c r="B115" s="224" t="s">
        <v>581</v>
      </c>
      <c r="C115" s="225" t="s">
        <v>582</v>
      </c>
      <c r="D115" s="360" t="s">
        <v>504</v>
      </c>
      <c r="E115" s="361"/>
      <c r="F115" s="361">
        <v>4031.64</v>
      </c>
    </row>
    <row r="116" spans="1:6" ht="30" x14ac:dyDescent="0.2">
      <c r="A116" s="345">
        <v>44417</v>
      </c>
      <c r="B116" s="177" t="s">
        <v>583</v>
      </c>
      <c r="C116" s="227" t="s">
        <v>584</v>
      </c>
      <c r="D116" s="228" t="s">
        <v>585</v>
      </c>
      <c r="E116" s="199"/>
      <c r="F116" s="199">
        <v>80.67</v>
      </c>
    </row>
    <row r="117" spans="1:6" ht="30" x14ac:dyDescent="0.2">
      <c r="A117" s="345">
        <v>44417</v>
      </c>
      <c r="B117" s="224" t="s">
        <v>586</v>
      </c>
      <c r="C117" s="227" t="s">
        <v>587</v>
      </c>
      <c r="D117" s="228" t="s">
        <v>588</v>
      </c>
      <c r="E117" s="199"/>
      <c r="F117" s="199">
        <v>899.78</v>
      </c>
    </row>
    <row r="118" spans="1:6" ht="30" x14ac:dyDescent="0.2">
      <c r="A118" s="345">
        <v>44417</v>
      </c>
      <c r="B118" s="224" t="s">
        <v>589</v>
      </c>
      <c r="C118" s="227" t="s">
        <v>590</v>
      </c>
      <c r="D118" s="228" t="s">
        <v>591</v>
      </c>
      <c r="E118" s="199"/>
      <c r="F118" s="199">
        <v>112.26</v>
      </c>
    </row>
    <row r="119" spans="1:6" ht="30" x14ac:dyDescent="0.2">
      <c r="A119" s="345">
        <v>44417</v>
      </c>
      <c r="B119" s="229" t="s">
        <v>592</v>
      </c>
      <c r="C119" s="364" t="s">
        <v>593</v>
      </c>
      <c r="D119" s="365" t="s">
        <v>594</v>
      </c>
      <c r="E119" s="199"/>
      <c r="F119" s="199">
        <v>6466.07</v>
      </c>
    </row>
    <row r="120" spans="1:6" ht="30" x14ac:dyDescent="0.2">
      <c r="A120" s="345">
        <v>44417</v>
      </c>
      <c r="B120" s="229" t="s">
        <v>595</v>
      </c>
      <c r="C120" s="364" t="s">
        <v>593</v>
      </c>
      <c r="D120" s="365" t="s">
        <v>596</v>
      </c>
      <c r="E120" s="199"/>
      <c r="F120" s="199">
        <v>59.79</v>
      </c>
    </row>
    <row r="121" spans="1:6" ht="15" x14ac:dyDescent="0.2">
      <c r="A121" s="345">
        <v>44417</v>
      </c>
      <c r="B121" s="229"/>
      <c r="C121" s="364" t="s">
        <v>531</v>
      </c>
      <c r="D121" s="365"/>
      <c r="E121" s="365"/>
      <c r="F121" s="199">
        <f>E122+E123+E124+E125</f>
        <v>6777.5</v>
      </c>
    </row>
    <row r="122" spans="1:6" ht="30" x14ac:dyDescent="0.2">
      <c r="A122" s="345">
        <v>44417</v>
      </c>
      <c r="B122" s="224" t="s">
        <v>597</v>
      </c>
      <c r="C122" s="227" t="s">
        <v>531</v>
      </c>
      <c r="D122" s="178" t="s">
        <v>598</v>
      </c>
      <c r="E122" s="178">
        <v>930</v>
      </c>
      <c r="F122" s="199"/>
    </row>
    <row r="123" spans="1:6" ht="30" x14ac:dyDescent="0.2">
      <c r="A123" s="345">
        <v>44417</v>
      </c>
      <c r="B123" s="224" t="s">
        <v>599</v>
      </c>
      <c r="C123" s="227" t="s">
        <v>531</v>
      </c>
      <c r="D123" s="178" t="s">
        <v>600</v>
      </c>
      <c r="E123" s="178">
        <v>1900</v>
      </c>
      <c r="F123" s="199"/>
    </row>
    <row r="124" spans="1:6" ht="30" x14ac:dyDescent="0.2">
      <c r="A124" s="345">
        <v>44417</v>
      </c>
      <c r="B124" s="224" t="s">
        <v>601</v>
      </c>
      <c r="C124" s="227" t="s">
        <v>531</v>
      </c>
      <c r="D124" s="178" t="s">
        <v>600</v>
      </c>
      <c r="E124" s="178">
        <v>1380</v>
      </c>
      <c r="F124" s="199"/>
    </row>
    <row r="125" spans="1:6" ht="30" x14ac:dyDescent="0.2">
      <c r="A125" s="345">
        <v>44417</v>
      </c>
      <c r="B125" s="224" t="s">
        <v>602</v>
      </c>
      <c r="C125" s="227" t="s">
        <v>531</v>
      </c>
      <c r="D125" s="178" t="s">
        <v>598</v>
      </c>
      <c r="E125" s="178">
        <v>2567.5</v>
      </c>
      <c r="F125" s="199"/>
    </row>
    <row r="126" spans="1:6" ht="15" x14ac:dyDescent="0.2">
      <c r="A126" s="345">
        <v>44417</v>
      </c>
      <c r="B126" s="350" t="s">
        <v>603</v>
      </c>
      <c r="C126" s="351" t="s">
        <v>604</v>
      </c>
      <c r="D126" s="366" t="s">
        <v>99</v>
      </c>
      <c r="E126" s="367"/>
      <c r="F126" s="367">
        <v>420</v>
      </c>
    </row>
    <row r="127" spans="1:6" ht="15" x14ac:dyDescent="0.2">
      <c r="A127" s="345">
        <v>44417</v>
      </c>
      <c r="B127" s="224"/>
      <c r="C127" s="227" t="s">
        <v>605</v>
      </c>
      <c r="D127" s="228"/>
      <c r="E127" s="199"/>
      <c r="F127" s="199">
        <f>E128+E129</f>
        <v>4513.3999999999996</v>
      </c>
    </row>
    <row r="128" spans="1:6" ht="15" x14ac:dyDescent="0.2">
      <c r="A128" s="345">
        <v>44417</v>
      </c>
      <c r="B128" s="224" t="s">
        <v>606</v>
      </c>
      <c r="C128" s="227" t="s">
        <v>605</v>
      </c>
      <c r="D128" s="178" t="s">
        <v>104</v>
      </c>
      <c r="E128" s="178">
        <v>3674.6</v>
      </c>
      <c r="F128" s="199"/>
    </row>
    <row r="129" spans="1:6" ht="15" x14ac:dyDescent="0.2">
      <c r="A129" s="345">
        <v>44417</v>
      </c>
      <c r="B129" s="229" t="s">
        <v>607</v>
      </c>
      <c r="C129" s="227" t="s">
        <v>605</v>
      </c>
      <c r="D129" s="178" t="s">
        <v>104</v>
      </c>
      <c r="E129" s="178">
        <v>838.8</v>
      </c>
      <c r="F129" s="199"/>
    </row>
    <row r="130" spans="1:6" ht="30" x14ac:dyDescent="0.2">
      <c r="A130" s="368">
        <v>44418</v>
      </c>
      <c r="B130" s="369" t="s">
        <v>608</v>
      </c>
      <c r="C130" s="370" t="s">
        <v>439</v>
      </c>
      <c r="D130" s="371" t="s">
        <v>609</v>
      </c>
      <c r="E130" s="199"/>
      <c r="F130" s="199">
        <v>337.63</v>
      </c>
    </row>
    <row r="131" spans="1:6" ht="30" x14ac:dyDescent="0.2">
      <c r="A131" s="368">
        <v>44418</v>
      </c>
      <c r="B131" s="229" t="s">
        <v>610</v>
      </c>
      <c r="C131" s="227" t="s">
        <v>611</v>
      </c>
      <c r="D131" s="228" t="s">
        <v>99</v>
      </c>
      <c r="E131" s="199"/>
      <c r="F131" s="199">
        <v>864.86</v>
      </c>
    </row>
    <row r="132" spans="1:6" ht="30" x14ac:dyDescent="0.2">
      <c r="A132" s="368">
        <v>44418</v>
      </c>
      <c r="B132" s="229" t="s">
        <v>612</v>
      </c>
      <c r="C132" s="227" t="s">
        <v>333</v>
      </c>
      <c r="D132" s="228" t="s">
        <v>504</v>
      </c>
      <c r="E132" s="199"/>
      <c r="F132" s="199">
        <v>1117.24</v>
      </c>
    </row>
    <row r="133" spans="1:6" ht="30" x14ac:dyDescent="0.2">
      <c r="A133" s="368">
        <v>44418</v>
      </c>
      <c r="B133" s="229" t="s">
        <v>613</v>
      </c>
      <c r="C133" s="227" t="s">
        <v>301</v>
      </c>
      <c r="D133" s="228" t="s">
        <v>614</v>
      </c>
      <c r="E133" s="199"/>
      <c r="F133" s="199">
        <v>5000</v>
      </c>
    </row>
    <row r="134" spans="1:6" ht="30" x14ac:dyDescent="0.2">
      <c r="A134" s="368">
        <v>44418</v>
      </c>
      <c r="B134" s="229" t="s">
        <v>615</v>
      </c>
      <c r="C134" s="364" t="s">
        <v>279</v>
      </c>
      <c r="D134" s="365" t="s">
        <v>616</v>
      </c>
      <c r="E134" s="199">
        <v>166.59</v>
      </c>
      <c r="F134" s="372">
        <v>383.88</v>
      </c>
    </row>
    <row r="135" spans="1:6" ht="30" x14ac:dyDescent="0.2">
      <c r="A135" s="373">
        <v>44419</v>
      </c>
      <c r="B135" s="229" t="s">
        <v>617</v>
      </c>
      <c r="C135" s="227" t="s">
        <v>575</v>
      </c>
      <c r="D135" s="228" t="s">
        <v>104</v>
      </c>
      <c r="E135" s="199"/>
      <c r="F135" s="372">
        <v>486.6</v>
      </c>
    </row>
    <row r="136" spans="1:6" ht="30" x14ac:dyDescent="0.2">
      <c r="A136" s="373">
        <v>44419</v>
      </c>
      <c r="B136" s="229" t="s">
        <v>618</v>
      </c>
      <c r="C136" s="227" t="s">
        <v>575</v>
      </c>
      <c r="D136" s="228" t="s">
        <v>104</v>
      </c>
      <c r="E136" s="199"/>
      <c r="F136" s="372">
        <v>206.9</v>
      </c>
    </row>
    <row r="137" spans="1:6" ht="30" x14ac:dyDescent="0.2">
      <c r="A137" s="373">
        <v>44419</v>
      </c>
      <c r="B137" s="229" t="s">
        <v>619</v>
      </c>
      <c r="C137" s="227" t="s">
        <v>575</v>
      </c>
      <c r="D137" s="228" t="s">
        <v>104</v>
      </c>
      <c r="E137" s="199"/>
      <c r="F137" s="372">
        <v>187.25</v>
      </c>
    </row>
    <row r="138" spans="1:6" ht="30" x14ac:dyDescent="0.2">
      <c r="A138" s="373">
        <v>44419</v>
      </c>
      <c r="B138" s="229" t="s">
        <v>620</v>
      </c>
      <c r="C138" s="227" t="s">
        <v>575</v>
      </c>
      <c r="D138" s="228" t="s">
        <v>99</v>
      </c>
      <c r="E138" s="199"/>
      <c r="F138" s="372">
        <v>310</v>
      </c>
    </row>
    <row r="139" spans="1:6" ht="30" x14ac:dyDescent="0.2">
      <c r="A139" s="373">
        <v>44419</v>
      </c>
      <c r="B139" s="229" t="s">
        <v>621</v>
      </c>
      <c r="C139" s="227" t="s">
        <v>575</v>
      </c>
      <c r="D139" s="228" t="s">
        <v>99</v>
      </c>
      <c r="E139" s="199"/>
      <c r="F139" s="372">
        <v>514.25</v>
      </c>
    </row>
    <row r="140" spans="1:6" ht="30" x14ac:dyDescent="0.2">
      <c r="A140" s="373">
        <v>44419</v>
      </c>
      <c r="B140" s="229" t="s">
        <v>622</v>
      </c>
      <c r="C140" s="227" t="s">
        <v>575</v>
      </c>
      <c r="D140" s="228" t="s">
        <v>104</v>
      </c>
      <c r="E140" s="199"/>
      <c r="F140" s="372">
        <v>418.8</v>
      </c>
    </row>
    <row r="141" spans="1:6" ht="30" x14ac:dyDescent="0.2">
      <c r="A141" s="373">
        <v>44419</v>
      </c>
      <c r="B141" s="229" t="s">
        <v>623</v>
      </c>
      <c r="C141" s="364" t="s">
        <v>575</v>
      </c>
      <c r="D141" s="365" t="s">
        <v>104</v>
      </c>
      <c r="E141" s="199"/>
      <c r="F141" s="372">
        <v>136.85</v>
      </c>
    </row>
    <row r="142" spans="1:6" ht="30" x14ac:dyDescent="0.2">
      <c r="A142" s="373">
        <v>44419</v>
      </c>
      <c r="B142" s="229" t="s">
        <v>624</v>
      </c>
      <c r="C142" s="364" t="s">
        <v>575</v>
      </c>
      <c r="D142" s="365" t="s">
        <v>99</v>
      </c>
      <c r="E142" s="199"/>
      <c r="F142" s="372">
        <v>579.88</v>
      </c>
    </row>
    <row r="143" spans="1:6" ht="30" x14ac:dyDescent="0.2">
      <c r="A143" s="373">
        <v>44419</v>
      </c>
      <c r="B143" s="229" t="s">
        <v>625</v>
      </c>
      <c r="C143" s="364" t="s">
        <v>575</v>
      </c>
      <c r="D143" s="365" t="s">
        <v>99</v>
      </c>
      <c r="E143" s="199"/>
      <c r="F143" s="372">
        <v>107.45</v>
      </c>
    </row>
    <row r="144" spans="1:6" ht="30" x14ac:dyDescent="0.2">
      <c r="A144" s="373">
        <v>44419</v>
      </c>
      <c r="B144" s="177" t="s">
        <v>626</v>
      </c>
      <c r="C144" s="225" t="s">
        <v>575</v>
      </c>
      <c r="D144" s="360" t="s">
        <v>104</v>
      </c>
      <c r="E144" s="199"/>
      <c r="F144" s="372">
        <v>849.77</v>
      </c>
    </row>
    <row r="145" spans="1:6" ht="15" x14ac:dyDescent="0.2">
      <c r="A145" s="373">
        <v>44419</v>
      </c>
      <c r="B145" s="374" t="s">
        <v>627</v>
      </c>
      <c r="C145" s="375" t="s">
        <v>575</v>
      </c>
      <c r="D145" s="376" t="s">
        <v>99</v>
      </c>
      <c r="E145" s="239"/>
      <c r="F145" s="372">
        <v>1370</v>
      </c>
    </row>
    <row r="146" spans="1:6" ht="15" x14ac:dyDescent="0.2">
      <c r="A146" s="373">
        <v>44419</v>
      </c>
      <c r="B146" s="374" t="s">
        <v>628</v>
      </c>
      <c r="C146" s="377" t="s">
        <v>575</v>
      </c>
      <c r="D146" s="378" t="s">
        <v>104</v>
      </c>
      <c r="E146" s="239"/>
      <c r="F146" s="372">
        <v>509.95</v>
      </c>
    </row>
    <row r="147" spans="1:6" ht="30" x14ac:dyDescent="0.2">
      <c r="A147" s="373">
        <v>44419</v>
      </c>
      <c r="B147" s="350" t="s">
        <v>629</v>
      </c>
      <c r="C147" s="351" t="s">
        <v>575</v>
      </c>
      <c r="D147" s="366" t="s">
        <v>104</v>
      </c>
      <c r="E147" s="367"/>
      <c r="F147" s="372">
        <v>263.7</v>
      </c>
    </row>
    <row r="148" spans="1:6" ht="15" x14ac:dyDescent="0.2">
      <c r="A148" s="233">
        <v>44419</v>
      </c>
      <c r="B148" s="374" t="s">
        <v>630</v>
      </c>
      <c r="C148" s="377" t="s">
        <v>575</v>
      </c>
      <c r="D148" s="379" t="s">
        <v>104</v>
      </c>
      <c r="E148" s="239"/>
      <c r="F148" s="372">
        <v>254.95</v>
      </c>
    </row>
    <row r="149" spans="1:6" ht="15" x14ac:dyDescent="0.2">
      <c r="A149" s="233" t="s">
        <v>631</v>
      </c>
      <c r="B149" s="374" t="s">
        <v>632</v>
      </c>
      <c r="C149" s="377" t="s">
        <v>575</v>
      </c>
      <c r="D149" s="379" t="s">
        <v>104</v>
      </c>
      <c r="E149" s="239"/>
      <c r="F149" s="372">
        <v>176.85</v>
      </c>
    </row>
    <row r="150" spans="1:6" ht="15" x14ac:dyDescent="0.2">
      <c r="A150" s="233">
        <v>44419</v>
      </c>
      <c r="B150" s="374" t="s">
        <v>633</v>
      </c>
      <c r="C150" s="377" t="s">
        <v>575</v>
      </c>
      <c r="D150" s="379" t="s">
        <v>104</v>
      </c>
      <c r="E150" s="239"/>
      <c r="F150" s="380">
        <v>600</v>
      </c>
    </row>
    <row r="151" spans="1:6" ht="15" x14ac:dyDescent="0.2">
      <c r="A151" s="233">
        <v>44419</v>
      </c>
      <c r="B151" s="374" t="s">
        <v>634</v>
      </c>
      <c r="C151" s="377" t="s">
        <v>132</v>
      </c>
      <c r="D151" s="378" t="s">
        <v>635</v>
      </c>
      <c r="E151" s="239"/>
      <c r="F151" s="239">
        <v>23919.78</v>
      </c>
    </row>
    <row r="152" spans="1:6" ht="15" x14ac:dyDescent="0.2">
      <c r="A152" s="233">
        <v>44419</v>
      </c>
      <c r="B152" s="374" t="s">
        <v>636</v>
      </c>
      <c r="C152" s="377" t="s">
        <v>183</v>
      </c>
      <c r="D152" s="378" t="s">
        <v>637</v>
      </c>
      <c r="E152" s="239"/>
      <c r="F152" s="239">
        <v>3000</v>
      </c>
    </row>
    <row r="153" spans="1:6" ht="15" x14ac:dyDescent="0.2">
      <c r="A153" s="233">
        <v>44419</v>
      </c>
      <c r="B153" s="374" t="s">
        <v>638</v>
      </c>
      <c r="C153" s="377" t="s">
        <v>639</v>
      </c>
      <c r="D153" s="378" t="s">
        <v>637</v>
      </c>
      <c r="E153" s="239"/>
      <c r="F153" s="239">
        <v>3000</v>
      </c>
    </row>
    <row r="154" spans="1:6" ht="15" x14ac:dyDescent="0.2">
      <c r="A154" s="233">
        <v>44420</v>
      </c>
      <c r="B154" s="374" t="s">
        <v>640</v>
      </c>
      <c r="C154" s="377" t="s">
        <v>577</v>
      </c>
      <c r="D154" s="378" t="s">
        <v>107</v>
      </c>
      <c r="E154" s="239"/>
      <c r="F154" s="239">
        <v>873.2</v>
      </c>
    </row>
    <row r="155" spans="1:6" ht="15" x14ac:dyDescent="0.2">
      <c r="A155" s="233">
        <v>44420</v>
      </c>
      <c r="B155" s="374" t="s">
        <v>641</v>
      </c>
      <c r="C155" s="377" t="s">
        <v>642</v>
      </c>
      <c r="D155" s="378" t="s">
        <v>504</v>
      </c>
      <c r="E155" s="239"/>
      <c r="F155" s="239">
        <v>318</v>
      </c>
    </row>
    <row r="156" spans="1:6" ht="15" x14ac:dyDescent="0.2">
      <c r="A156" s="233">
        <v>44420</v>
      </c>
      <c r="B156" s="374" t="s">
        <v>643</v>
      </c>
      <c r="C156" s="377" t="s">
        <v>534</v>
      </c>
      <c r="D156" s="378" t="s">
        <v>504</v>
      </c>
      <c r="E156" s="239"/>
      <c r="F156" s="239">
        <v>734.5</v>
      </c>
    </row>
    <row r="157" spans="1:6" ht="30" x14ac:dyDescent="0.2">
      <c r="A157" s="233">
        <v>44421</v>
      </c>
      <c r="B157" s="374" t="s">
        <v>644</v>
      </c>
      <c r="C157" s="344" t="s">
        <v>645</v>
      </c>
      <c r="D157" s="378" t="s">
        <v>107</v>
      </c>
      <c r="E157" s="239"/>
      <c r="F157" s="239">
        <v>454.5</v>
      </c>
    </row>
    <row r="158" spans="1:6" ht="15" x14ac:dyDescent="0.2">
      <c r="A158" s="233">
        <v>44421</v>
      </c>
      <c r="B158" s="374" t="s">
        <v>646</v>
      </c>
      <c r="C158" s="377" t="s">
        <v>190</v>
      </c>
      <c r="D158" s="378" t="s">
        <v>647</v>
      </c>
      <c r="E158" s="239"/>
      <c r="F158" s="239">
        <v>292</v>
      </c>
    </row>
    <row r="159" spans="1:6" ht="15" x14ac:dyDescent="0.2">
      <c r="A159" s="233">
        <v>44421</v>
      </c>
      <c r="B159" s="374" t="s">
        <v>648</v>
      </c>
      <c r="C159" s="377" t="s">
        <v>649</v>
      </c>
      <c r="D159" s="378" t="s">
        <v>99</v>
      </c>
      <c r="E159" s="239"/>
      <c r="F159" s="239">
        <v>279.5</v>
      </c>
    </row>
    <row r="160" spans="1:6" ht="15" x14ac:dyDescent="0.2">
      <c r="A160" s="233">
        <v>44421</v>
      </c>
      <c r="B160" s="233"/>
      <c r="C160" s="377" t="s">
        <v>650</v>
      </c>
      <c r="D160" s="378"/>
      <c r="E160" s="378"/>
      <c r="F160" s="239">
        <f>E161+E162</f>
        <v>920</v>
      </c>
    </row>
    <row r="161" spans="1:6" ht="30" x14ac:dyDescent="0.2">
      <c r="A161" s="233">
        <v>44421</v>
      </c>
      <c r="B161" s="224" t="s">
        <v>651</v>
      </c>
      <c r="C161" s="227" t="s">
        <v>650</v>
      </c>
      <c r="D161" s="178" t="s">
        <v>652</v>
      </c>
      <c r="E161" s="178">
        <v>820</v>
      </c>
      <c r="F161" s="199"/>
    </row>
    <row r="162" spans="1:6" ht="30" x14ac:dyDescent="0.2">
      <c r="A162" s="233">
        <v>44421</v>
      </c>
      <c r="B162" s="224" t="s">
        <v>653</v>
      </c>
      <c r="C162" s="227" t="s">
        <v>650</v>
      </c>
      <c r="D162" s="178" t="s">
        <v>652</v>
      </c>
      <c r="E162" s="178">
        <v>100</v>
      </c>
      <c r="F162" s="199"/>
    </row>
    <row r="163" spans="1:6" ht="15" x14ac:dyDescent="0.2">
      <c r="A163" s="233">
        <v>44424</v>
      </c>
      <c r="B163" s="224" t="s">
        <v>654</v>
      </c>
      <c r="C163" s="227" t="s">
        <v>34</v>
      </c>
      <c r="D163" s="227" t="s">
        <v>412</v>
      </c>
      <c r="E163" s="199"/>
      <c r="F163" s="199">
        <v>1877</v>
      </c>
    </row>
    <row r="164" spans="1:6" ht="30" x14ac:dyDescent="0.2">
      <c r="A164" s="233">
        <v>44424</v>
      </c>
      <c r="B164" s="224" t="s">
        <v>655</v>
      </c>
      <c r="C164" s="227" t="s">
        <v>656</v>
      </c>
      <c r="D164" s="227" t="s">
        <v>412</v>
      </c>
      <c r="E164" s="199"/>
      <c r="F164" s="199">
        <v>4504.8</v>
      </c>
    </row>
    <row r="165" spans="1:6" ht="30" x14ac:dyDescent="0.2">
      <c r="A165" s="233">
        <v>44425</v>
      </c>
      <c r="B165" s="224" t="s">
        <v>657</v>
      </c>
      <c r="C165" s="227" t="s">
        <v>154</v>
      </c>
      <c r="D165" s="227" t="s">
        <v>412</v>
      </c>
      <c r="E165" s="199"/>
      <c r="F165" s="199">
        <v>2346.25</v>
      </c>
    </row>
    <row r="166" spans="1:6" ht="15" x14ac:dyDescent="0.2">
      <c r="A166" s="233">
        <v>44425</v>
      </c>
      <c r="B166" s="224" t="s">
        <v>658</v>
      </c>
      <c r="C166" s="227" t="s">
        <v>659</v>
      </c>
      <c r="D166" s="227" t="s">
        <v>412</v>
      </c>
      <c r="E166" s="199"/>
      <c r="F166" s="199">
        <v>4500</v>
      </c>
    </row>
    <row r="167" spans="1:6" ht="30" x14ac:dyDescent="0.2">
      <c r="A167" s="233">
        <v>44425</v>
      </c>
      <c r="B167" s="224" t="s">
        <v>660</v>
      </c>
      <c r="C167" s="227" t="s">
        <v>661</v>
      </c>
      <c r="D167" s="227" t="s">
        <v>647</v>
      </c>
      <c r="E167" s="199"/>
      <c r="F167" s="199">
        <v>294.35000000000002</v>
      </c>
    </row>
    <row r="168" spans="1:6" ht="15" x14ac:dyDescent="0.2">
      <c r="A168" s="233">
        <v>44425</v>
      </c>
      <c r="B168" s="224" t="s">
        <v>662</v>
      </c>
      <c r="C168" s="227" t="s">
        <v>663</v>
      </c>
      <c r="D168" s="227" t="s">
        <v>504</v>
      </c>
      <c r="E168" s="199"/>
      <c r="F168" s="199">
        <v>218.2</v>
      </c>
    </row>
    <row r="169" spans="1:6" ht="15" x14ac:dyDescent="0.2">
      <c r="A169" s="233">
        <v>44425</v>
      </c>
      <c r="B169" s="224" t="s">
        <v>664</v>
      </c>
      <c r="C169" s="227" t="s">
        <v>665</v>
      </c>
      <c r="D169" s="227" t="s">
        <v>412</v>
      </c>
      <c r="E169" s="199"/>
      <c r="F169" s="199">
        <v>9385</v>
      </c>
    </row>
    <row r="170" spans="1:6" ht="30" x14ac:dyDescent="0.2">
      <c r="A170" s="233">
        <v>44425</v>
      </c>
      <c r="B170" s="224" t="s">
        <v>666</v>
      </c>
      <c r="C170" s="227" t="s">
        <v>667</v>
      </c>
      <c r="D170" s="227" t="s">
        <v>668</v>
      </c>
      <c r="E170" s="199"/>
      <c r="F170" s="199">
        <v>4500</v>
      </c>
    </row>
    <row r="171" spans="1:6" ht="30" x14ac:dyDescent="0.2">
      <c r="A171" s="233">
        <v>44425</v>
      </c>
      <c r="B171" s="224" t="s">
        <v>669</v>
      </c>
      <c r="C171" s="227" t="s">
        <v>556</v>
      </c>
      <c r="D171" s="227" t="s">
        <v>107</v>
      </c>
      <c r="E171" s="199"/>
      <c r="F171" s="199">
        <v>1201.28</v>
      </c>
    </row>
    <row r="172" spans="1:6" ht="30" x14ac:dyDescent="0.2">
      <c r="A172" s="233">
        <v>44426</v>
      </c>
      <c r="B172" s="177" t="s">
        <v>670</v>
      </c>
      <c r="C172" s="227" t="s">
        <v>671</v>
      </c>
      <c r="D172" s="227" t="s">
        <v>104</v>
      </c>
      <c r="E172" s="227"/>
      <c r="F172" s="203">
        <v>727.23</v>
      </c>
    </row>
    <row r="173" spans="1:6" ht="15" x14ac:dyDescent="0.2">
      <c r="A173" s="233">
        <v>44426</v>
      </c>
      <c r="B173" s="374" t="s">
        <v>672</v>
      </c>
      <c r="C173" s="377" t="s">
        <v>316</v>
      </c>
      <c r="D173" s="227" t="s">
        <v>104</v>
      </c>
      <c r="E173" s="377"/>
      <c r="F173" s="239">
        <v>440.52</v>
      </c>
    </row>
    <row r="174" spans="1:6" ht="15" x14ac:dyDescent="0.2">
      <c r="A174" s="233">
        <v>44426</v>
      </c>
      <c r="B174" s="374" t="s">
        <v>673</v>
      </c>
      <c r="C174" s="381" t="s">
        <v>575</v>
      </c>
      <c r="D174" s="381" t="s">
        <v>674</v>
      </c>
      <c r="E174" s="381"/>
      <c r="F174" s="239">
        <v>672.2</v>
      </c>
    </row>
    <row r="175" spans="1:6" ht="15" x14ac:dyDescent="0.2">
      <c r="A175" s="233">
        <v>44426</v>
      </c>
      <c r="B175" s="374" t="s">
        <v>675</v>
      </c>
      <c r="C175" s="375" t="s">
        <v>575</v>
      </c>
      <c r="D175" s="375" t="s">
        <v>99</v>
      </c>
      <c r="E175" s="375"/>
      <c r="F175" s="382">
        <v>366.75</v>
      </c>
    </row>
    <row r="176" spans="1:6" ht="15" x14ac:dyDescent="0.2">
      <c r="A176" s="233">
        <v>44426</v>
      </c>
      <c r="B176" s="374" t="s">
        <v>676</v>
      </c>
      <c r="C176" s="375" t="s">
        <v>677</v>
      </c>
      <c r="D176" s="375" t="s">
        <v>678</v>
      </c>
      <c r="E176" s="375"/>
      <c r="F176" s="239">
        <v>4223.25</v>
      </c>
    </row>
    <row r="177" spans="1:6" ht="15" x14ac:dyDescent="0.2">
      <c r="A177" s="233">
        <v>44426</v>
      </c>
      <c r="B177" s="374" t="s">
        <v>679</v>
      </c>
      <c r="C177" s="375" t="s">
        <v>680</v>
      </c>
      <c r="D177" s="375" t="s">
        <v>678</v>
      </c>
      <c r="E177" s="375"/>
      <c r="F177" s="239">
        <v>2500</v>
      </c>
    </row>
    <row r="178" spans="1:6" ht="15" x14ac:dyDescent="0.2">
      <c r="A178" s="233">
        <v>44426</v>
      </c>
      <c r="B178" s="374" t="s">
        <v>681</v>
      </c>
      <c r="C178" s="375" t="s">
        <v>639</v>
      </c>
      <c r="D178" s="375" t="s">
        <v>678</v>
      </c>
      <c r="E178" s="375"/>
      <c r="F178" s="239">
        <v>4223.25</v>
      </c>
    </row>
    <row r="179" spans="1:6" ht="15" x14ac:dyDescent="0.2">
      <c r="A179" s="233">
        <v>44426</v>
      </c>
      <c r="B179" s="374" t="s">
        <v>682</v>
      </c>
      <c r="C179" s="375" t="s">
        <v>683</v>
      </c>
      <c r="D179" s="375" t="s">
        <v>684</v>
      </c>
      <c r="E179" s="375"/>
      <c r="F179" s="239">
        <v>4223.25</v>
      </c>
    </row>
    <row r="180" spans="1:6" ht="15" x14ac:dyDescent="0.2">
      <c r="A180" s="233">
        <v>44426</v>
      </c>
      <c r="B180" s="374" t="s">
        <v>685</v>
      </c>
      <c r="C180" s="375" t="s">
        <v>429</v>
      </c>
      <c r="D180" s="375" t="s">
        <v>686</v>
      </c>
      <c r="E180" s="375"/>
      <c r="F180" s="239">
        <v>4692.5</v>
      </c>
    </row>
    <row r="181" spans="1:6" ht="15" x14ac:dyDescent="0.2">
      <c r="A181" s="233">
        <v>44426</v>
      </c>
      <c r="B181" s="374"/>
      <c r="C181" s="375" t="s">
        <v>687</v>
      </c>
      <c r="D181" s="375"/>
      <c r="E181" s="375"/>
      <c r="F181" s="239">
        <f>E182+E183+E184+E185</f>
        <v>2599.56</v>
      </c>
    </row>
    <row r="182" spans="1:6" ht="15" x14ac:dyDescent="0.2">
      <c r="A182" s="233">
        <v>44426</v>
      </c>
      <c r="B182" s="374" t="s">
        <v>688</v>
      </c>
      <c r="C182" s="375" t="s">
        <v>687</v>
      </c>
      <c r="D182" s="375" t="s">
        <v>104</v>
      </c>
      <c r="E182" s="383">
        <v>289.19</v>
      </c>
      <c r="F182" s="239"/>
    </row>
    <row r="183" spans="1:6" ht="15" x14ac:dyDescent="0.2">
      <c r="A183" s="233">
        <v>44426</v>
      </c>
      <c r="B183" s="374" t="s">
        <v>689</v>
      </c>
      <c r="C183" s="375" t="s">
        <v>687</v>
      </c>
      <c r="D183" s="375" t="s">
        <v>104</v>
      </c>
      <c r="E183" s="383">
        <v>765.91</v>
      </c>
      <c r="F183" s="239"/>
    </row>
    <row r="184" spans="1:6" ht="15" x14ac:dyDescent="0.2">
      <c r="A184" s="233">
        <v>44426</v>
      </c>
      <c r="B184" s="374" t="s">
        <v>690</v>
      </c>
      <c r="C184" s="375" t="s">
        <v>687</v>
      </c>
      <c r="D184" s="375" t="s">
        <v>104</v>
      </c>
      <c r="E184" s="383">
        <v>1209.48</v>
      </c>
      <c r="F184" s="239"/>
    </row>
    <row r="185" spans="1:6" ht="15" x14ac:dyDescent="0.2">
      <c r="A185" s="233">
        <v>44426</v>
      </c>
      <c r="B185" s="374" t="s">
        <v>691</v>
      </c>
      <c r="C185" s="375" t="s">
        <v>687</v>
      </c>
      <c r="D185" s="375" t="s">
        <v>104</v>
      </c>
      <c r="E185" s="383">
        <v>334.98</v>
      </c>
      <c r="F185" s="239"/>
    </row>
    <row r="186" spans="1:6" ht="15" x14ac:dyDescent="0.2">
      <c r="A186" s="233">
        <v>44428</v>
      </c>
      <c r="B186" s="374" t="s">
        <v>692</v>
      </c>
      <c r="C186" s="375" t="s">
        <v>693</v>
      </c>
      <c r="D186" s="375" t="s">
        <v>99</v>
      </c>
      <c r="E186" s="239"/>
      <c r="F186" s="239">
        <v>1600</v>
      </c>
    </row>
    <row r="187" spans="1:6" ht="15" x14ac:dyDescent="0.2">
      <c r="A187" s="233">
        <v>44428</v>
      </c>
      <c r="B187" s="374" t="s">
        <v>694</v>
      </c>
      <c r="C187" s="375" t="s">
        <v>561</v>
      </c>
      <c r="D187" s="375" t="s">
        <v>99</v>
      </c>
      <c r="E187" s="239"/>
      <c r="F187" s="204">
        <v>1363.4</v>
      </c>
    </row>
    <row r="188" spans="1:6" ht="15" x14ac:dyDescent="0.2">
      <c r="A188" s="233">
        <v>44428</v>
      </c>
      <c r="B188" s="374" t="s">
        <v>695</v>
      </c>
      <c r="C188" s="375" t="s">
        <v>575</v>
      </c>
      <c r="D188" s="375" t="s">
        <v>99</v>
      </c>
      <c r="E188" s="239"/>
      <c r="F188" s="239">
        <v>161.5</v>
      </c>
    </row>
    <row r="189" spans="1:6" ht="15" x14ac:dyDescent="0.2">
      <c r="A189" s="233">
        <v>44428</v>
      </c>
      <c r="B189" s="384" t="s">
        <v>696</v>
      </c>
      <c r="C189" s="375" t="s">
        <v>575</v>
      </c>
      <c r="D189" s="375" t="s">
        <v>99</v>
      </c>
      <c r="E189" s="239"/>
      <c r="F189" s="239">
        <v>432.65</v>
      </c>
    </row>
    <row r="190" spans="1:6" ht="15" x14ac:dyDescent="0.2">
      <c r="A190" s="233">
        <v>44428</v>
      </c>
      <c r="B190" s="374" t="s">
        <v>40</v>
      </c>
      <c r="C190" s="375" t="s">
        <v>41</v>
      </c>
      <c r="D190" s="375" t="s">
        <v>697</v>
      </c>
      <c r="E190" s="239"/>
      <c r="F190" s="239">
        <v>116.25</v>
      </c>
    </row>
    <row r="191" spans="1:6" ht="15" x14ac:dyDescent="0.2">
      <c r="A191" s="385">
        <v>44428</v>
      </c>
      <c r="B191" s="374" t="s">
        <v>46</v>
      </c>
      <c r="C191" s="386" t="s">
        <v>41</v>
      </c>
      <c r="D191" s="375" t="s">
        <v>698</v>
      </c>
      <c r="E191" s="387"/>
      <c r="F191" s="387">
        <v>72</v>
      </c>
    </row>
    <row r="192" spans="1:6" ht="15" x14ac:dyDescent="0.2">
      <c r="A192" s="385">
        <v>44428</v>
      </c>
      <c r="B192" s="374" t="s">
        <v>46</v>
      </c>
      <c r="C192" s="388" t="s">
        <v>41</v>
      </c>
      <c r="D192" s="375" t="s">
        <v>699</v>
      </c>
      <c r="E192" s="389"/>
      <c r="F192" s="239">
        <v>37.5</v>
      </c>
    </row>
    <row r="193" spans="1:6" ht="15" x14ac:dyDescent="0.2">
      <c r="A193" s="385">
        <v>44428</v>
      </c>
      <c r="B193" s="374" t="s">
        <v>46</v>
      </c>
      <c r="C193" s="388" t="s">
        <v>41</v>
      </c>
      <c r="D193" s="375" t="s">
        <v>700</v>
      </c>
      <c r="E193" s="389"/>
      <c r="F193" s="239">
        <v>37.5</v>
      </c>
    </row>
    <row r="194" spans="1:6" ht="15" x14ac:dyDescent="0.2">
      <c r="A194" s="385">
        <v>44428</v>
      </c>
      <c r="B194" s="374" t="s">
        <v>46</v>
      </c>
      <c r="C194" s="388" t="s">
        <v>41</v>
      </c>
      <c r="D194" s="375" t="s">
        <v>701</v>
      </c>
      <c r="E194" s="389"/>
      <c r="F194" s="239">
        <v>67.5</v>
      </c>
    </row>
    <row r="195" spans="1:6" ht="15" x14ac:dyDescent="0.2">
      <c r="A195" s="385">
        <v>44428</v>
      </c>
      <c r="B195" s="374" t="s">
        <v>46</v>
      </c>
      <c r="C195" s="388" t="s">
        <v>41</v>
      </c>
      <c r="D195" s="375" t="s">
        <v>702</v>
      </c>
      <c r="E195" s="389"/>
      <c r="F195" s="239">
        <v>150</v>
      </c>
    </row>
    <row r="196" spans="1:6" ht="15" x14ac:dyDescent="0.2">
      <c r="A196" s="385">
        <v>44428</v>
      </c>
      <c r="B196" s="374" t="s">
        <v>46</v>
      </c>
      <c r="C196" s="388" t="s">
        <v>41</v>
      </c>
      <c r="D196" s="375" t="s">
        <v>703</v>
      </c>
      <c r="E196" s="389"/>
      <c r="F196" s="239">
        <v>67.5</v>
      </c>
    </row>
    <row r="197" spans="1:6" ht="15" x14ac:dyDescent="0.2">
      <c r="A197" s="385">
        <v>44428</v>
      </c>
      <c r="B197" s="374" t="s">
        <v>46</v>
      </c>
      <c r="C197" s="388" t="s">
        <v>41</v>
      </c>
      <c r="D197" s="375" t="s">
        <v>704</v>
      </c>
      <c r="E197" s="389"/>
      <c r="F197" s="239">
        <v>67.5</v>
      </c>
    </row>
    <row r="198" spans="1:6" ht="15" x14ac:dyDescent="0.2">
      <c r="A198" s="385">
        <v>44428</v>
      </c>
      <c r="B198" s="374" t="s">
        <v>46</v>
      </c>
      <c r="C198" s="388" t="s">
        <v>41</v>
      </c>
      <c r="D198" s="375" t="s">
        <v>705</v>
      </c>
      <c r="E198" s="389"/>
      <c r="F198" s="239">
        <v>67.5</v>
      </c>
    </row>
    <row r="199" spans="1:6" ht="15" x14ac:dyDescent="0.2">
      <c r="A199" s="385">
        <v>44428</v>
      </c>
      <c r="B199" s="374" t="s">
        <v>46</v>
      </c>
      <c r="C199" s="388" t="s">
        <v>41</v>
      </c>
      <c r="D199" s="375" t="s">
        <v>706</v>
      </c>
      <c r="E199" s="389"/>
      <c r="F199" s="239">
        <v>67.5</v>
      </c>
    </row>
    <row r="200" spans="1:6" ht="15" x14ac:dyDescent="0.2">
      <c r="A200" s="385">
        <v>44428</v>
      </c>
      <c r="B200" s="374" t="s">
        <v>46</v>
      </c>
      <c r="C200" s="388" t="s">
        <v>41</v>
      </c>
      <c r="D200" s="375" t="s">
        <v>707</v>
      </c>
      <c r="E200" s="389"/>
      <c r="F200" s="239">
        <v>75</v>
      </c>
    </row>
    <row r="201" spans="1:6" ht="15" x14ac:dyDescent="0.2">
      <c r="A201" s="205">
        <v>44428</v>
      </c>
      <c r="B201" s="230" t="s">
        <v>46</v>
      </c>
      <c r="C201" s="235" t="s">
        <v>41</v>
      </c>
      <c r="D201" s="231" t="s">
        <v>708</v>
      </c>
      <c r="E201" s="236"/>
      <c r="F201" s="232">
        <v>45</v>
      </c>
    </row>
    <row r="202" spans="1:6" ht="15" x14ac:dyDescent="0.2">
      <c r="A202" s="205">
        <v>44428</v>
      </c>
      <c r="B202" s="230" t="s">
        <v>46</v>
      </c>
      <c r="C202" s="231" t="s">
        <v>41</v>
      </c>
      <c r="D202" s="170" t="s">
        <v>709</v>
      </c>
      <c r="E202" s="232"/>
      <c r="F202" s="232">
        <v>45</v>
      </c>
    </row>
    <row r="203" spans="1:6" ht="15" x14ac:dyDescent="0.2">
      <c r="A203" s="205">
        <v>44428</v>
      </c>
      <c r="B203" s="230" t="s">
        <v>40</v>
      </c>
      <c r="C203" s="231" t="s">
        <v>41</v>
      </c>
      <c r="D203" s="231" t="s">
        <v>710</v>
      </c>
      <c r="E203" s="232"/>
      <c r="F203" s="232">
        <v>209.25</v>
      </c>
    </row>
    <row r="204" spans="1:6" ht="15" x14ac:dyDescent="0.2">
      <c r="A204" s="205">
        <v>44428</v>
      </c>
      <c r="B204" s="230" t="s">
        <v>40</v>
      </c>
      <c r="C204" s="231" t="s">
        <v>41</v>
      </c>
      <c r="D204" s="231" t="s">
        <v>711</v>
      </c>
      <c r="E204" s="232"/>
      <c r="F204" s="232">
        <v>465</v>
      </c>
    </row>
    <row r="205" spans="1:6" ht="15" x14ac:dyDescent="0.2">
      <c r="A205" s="205">
        <v>44428</v>
      </c>
      <c r="B205" s="230" t="s">
        <v>40</v>
      </c>
      <c r="C205" s="231" t="s">
        <v>41</v>
      </c>
      <c r="D205" s="231" t="s">
        <v>712</v>
      </c>
      <c r="E205" s="232"/>
      <c r="F205" s="232">
        <v>209.25</v>
      </c>
    </row>
    <row r="206" spans="1:6" ht="15" x14ac:dyDescent="0.2">
      <c r="A206" s="205">
        <v>44428</v>
      </c>
      <c r="B206" s="230" t="s">
        <v>40</v>
      </c>
      <c r="C206" s="231" t="s">
        <v>41</v>
      </c>
      <c r="D206" s="231" t="s">
        <v>713</v>
      </c>
      <c r="E206" s="232"/>
      <c r="F206" s="232">
        <v>209.25</v>
      </c>
    </row>
    <row r="207" spans="1:6" ht="15" x14ac:dyDescent="0.2">
      <c r="A207" s="205">
        <v>44428</v>
      </c>
      <c r="B207" s="230" t="s">
        <v>40</v>
      </c>
      <c r="C207" s="231" t="s">
        <v>41</v>
      </c>
      <c r="D207" s="231" t="s">
        <v>714</v>
      </c>
      <c r="E207" s="232"/>
      <c r="F207" s="232">
        <v>209.25</v>
      </c>
    </row>
    <row r="208" spans="1:6" ht="15" x14ac:dyDescent="0.2">
      <c r="A208" s="205">
        <v>44428</v>
      </c>
      <c r="B208" s="230" t="s">
        <v>40</v>
      </c>
      <c r="C208" s="231" t="s">
        <v>41</v>
      </c>
      <c r="D208" s="231" t="s">
        <v>715</v>
      </c>
      <c r="E208" s="232"/>
      <c r="F208" s="232">
        <v>209.25</v>
      </c>
    </row>
    <row r="209" spans="1:6" ht="15" x14ac:dyDescent="0.2">
      <c r="A209" s="205">
        <v>44428</v>
      </c>
      <c r="B209" s="230" t="s">
        <v>40</v>
      </c>
      <c r="C209" s="231" t="s">
        <v>41</v>
      </c>
      <c r="D209" s="231" t="s">
        <v>716</v>
      </c>
      <c r="E209" s="232"/>
      <c r="F209" s="232">
        <v>232.5</v>
      </c>
    </row>
    <row r="210" spans="1:6" ht="15" x14ac:dyDescent="0.2">
      <c r="A210" s="205">
        <v>44428</v>
      </c>
      <c r="B210" s="230" t="s">
        <v>40</v>
      </c>
      <c r="C210" s="231" t="s">
        <v>41</v>
      </c>
      <c r="D210" s="231" t="s">
        <v>717</v>
      </c>
      <c r="E210" s="232"/>
      <c r="F210" s="232">
        <v>139.5</v>
      </c>
    </row>
    <row r="211" spans="1:6" ht="15" x14ac:dyDescent="0.2">
      <c r="A211" s="205">
        <v>44428</v>
      </c>
      <c r="B211" s="230" t="s">
        <v>40</v>
      </c>
      <c r="C211" s="231" t="s">
        <v>41</v>
      </c>
      <c r="D211" s="231" t="s">
        <v>718</v>
      </c>
      <c r="E211" s="232"/>
      <c r="F211" s="232">
        <v>139.5</v>
      </c>
    </row>
    <row r="212" spans="1:6" ht="15" x14ac:dyDescent="0.2">
      <c r="A212" s="205">
        <v>44428</v>
      </c>
      <c r="B212" s="230" t="s">
        <v>46</v>
      </c>
      <c r="C212" s="231" t="s">
        <v>41</v>
      </c>
      <c r="D212" s="231" t="s">
        <v>719</v>
      </c>
      <c r="E212" s="232"/>
      <c r="F212" s="232">
        <v>89.09</v>
      </c>
    </row>
    <row r="213" spans="1:6" ht="15" x14ac:dyDescent="0.2">
      <c r="A213" s="205">
        <v>44428</v>
      </c>
      <c r="B213" s="230" t="s">
        <v>40</v>
      </c>
      <c r="C213" s="231" t="s">
        <v>41</v>
      </c>
      <c r="D213" s="231" t="s">
        <v>720</v>
      </c>
      <c r="E213" s="232"/>
      <c r="F213" s="232">
        <v>276.2</v>
      </c>
    </row>
    <row r="214" spans="1:6" ht="15" x14ac:dyDescent="0.2">
      <c r="A214" s="205">
        <v>44428</v>
      </c>
      <c r="B214" s="230" t="s">
        <v>40</v>
      </c>
      <c r="C214" s="231" t="s">
        <v>41</v>
      </c>
      <c r="D214" s="231" t="s">
        <v>721</v>
      </c>
      <c r="E214" s="232"/>
      <c r="F214" s="232">
        <v>93</v>
      </c>
    </row>
    <row r="215" spans="1:6" ht="15" x14ac:dyDescent="0.2">
      <c r="A215" s="205">
        <v>44428</v>
      </c>
      <c r="B215" s="230" t="s">
        <v>46</v>
      </c>
      <c r="C215" s="231" t="s">
        <v>41</v>
      </c>
      <c r="D215" s="231" t="s">
        <v>722</v>
      </c>
      <c r="E215" s="232"/>
      <c r="F215" s="232">
        <v>30</v>
      </c>
    </row>
    <row r="216" spans="1:6" ht="15" x14ac:dyDescent="0.2">
      <c r="A216" s="205">
        <v>44428</v>
      </c>
      <c r="B216" s="230" t="s">
        <v>40</v>
      </c>
      <c r="C216" s="231" t="s">
        <v>41</v>
      </c>
      <c r="D216" s="231" t="s">
        <v>723</v>
      </c>
      <c r="E216" s="232"/>
      <c r="F216" s="232">
        <v>223.2</v>
      </c>
    </row>
    <row r="217" spans="1:6" ht="15" x14ac:dyDescent="0.2">
      <c r="A217" s="205">
        <v>44428</v>
      </c>
      <c r="B217" s="230" t="s">
        <v>40</v>
      </c>
      <c r="C217" s="231" t="s">
        <v>41</v>
      </c>
      <c r="D217" s="231" t="s">
        <v>724</v>
      </c>
      <c r="E217" s="232"/>
      <c r="F217" s="232">
        <v>116.25</v>
      </c>
    </row>
    <row r="218" spans="1:6" ht="15" x14ac:dyDescent="0.2">
      <c r="A218" s="205">
        <v>44428</v>
      </c>
      <c r="B218" s="230" t="s">
        <v>725</v>
      </c>
      <c r="C218" s="231" t="s">
        <v>184</v>
      </c>
      <c r="D218" s="231" t="s">
        <v>412</v>
      </c>
      <c r="E218" s="232"/>
      <c r="F218" s="232">
        <v>2285.8000000000002</v>
      </c>
    </row>
    <row r="219" spans="1:6" ht="15" x14ac:dyDescent="0.2">
      <c r="A219" s="205">
        <v>44428</v>
      </c>
      <c r="B219" s="230" t="s">
        <v>54</v>
      </c>
      <c r="C219" s="231" t="s">
        <v>184</v>
      </c>
      <c r="D219" s="231" t="s">
        <v>412</v>
      </c>
      <c r="E219" s="232"/>
      <c r="F219" s="232">
        <v>2500</v>
      </c>
    </row>
    <row r="220" spans="1:6" ht="15" x14ac:dyDescent="0.2">
      <c r="A220" s="205">
        <v>44428</v>
      </c>
      <c r="B220" s="230" t="s">
        <v>726</v>
      </c>
      <c r="C220" s="231" t="s">
        <v>183</v>
      </c>
      <c r="D220" s="231" t="s">
        <v>412</v>
      </c>
      <c r="E220" s="232"/>
      <c r="F220" s="232">
        <v>4223.25</v>
      </c>
    </row>
    <row r="221" spans="1:6" ht="15" x14ac:dyDescent="0.2">
      <c r="A221" s="137">
        <v>44431</v>
      </c>
      <c r="B221" s="230" t="s">
        <v>727</v>
      </c>
      <c r="C221" s="231" t="s">
        <v>577</v>
      </c>
      <c r="D221" s="231" t="s">
        <v>107</v>
      </c>
      <c r="E221" s="232"/>
      <c r="F221" s="232">
        <v>926.8</v>
      </c>
    </row>
    <row r="222" spans="1:6" ht="15" x14ac:dyDescent="0.2">
      <c r="A222" s="205">
        <v>44431</v>
      </c>
      <c r="B222" s="237"/>
      <c r="C222" s="231" t="s">
        <v>642</v>
      </c>
      <c r="D222" s="231"/>
      <c r="E222" s="232"/>
      <c r="F222" s="232">
        <f>E223+E224</f>
        <v>424</v>
      </c>
    </row>
    <row r="223" spans="1:6" ht="15" x14ac:dyDescent="0.2">
      <c r="A223" s="205">
        <v>44431</v>
      </c>
      <c r="B223" s="230" t="s">
        <v>728</v>
      </c>
      <c r="C223" s="238" t="s">
        <v>642</v>
      </c>
      <c r="D223" s="234" t="s">
        <v>504</v>
      </c>
      <c r="E223" s="234">
        <v>225</v>
      </c>
      <c r="F223" s="234"/>
    </row>
    <row r="224" spans="1:6" ht="15" x14ac:dyDescent="0.2">
      <c r="A224" s="205">
        <v>44431</v>
      </c>
      <c r="B224" s="230" t="s">
        <v>729</v>
      </c>
      <c r="C224" s="238" t="s">
        <v>642</v>
      </c>
      <c r="D224" s="234" t="s">
        <v>504</v>
      </c>
      <c r="E224" s="234">
        <v>199</v>
      </c>
      <c r="F224" s="234"/>
    </row>
    <row r="225" spans="1:6" ht="15" x14ac:dyDescent="0.2">
      <c r="A225" s="137">
        <v>44432</v>
      </c>
      <c r="B225" s="230" t="s">
        <v>730</v>
      </c>
      <c r="C225" s="238" t="s">
        <v>731</v>
      </c>
      <c r="D225" s="231" t="s">
        <v>732</v>
      </c>
      <c r="E225" s="232"/>
      <c r="F225" s="232">
        <v>34399.440000000002</v>
      </c>
    </row>
    <row r="226" spans="1:6" ht="15" x14ac:dyDescent="0.2">
      <c r="A226" s="108">
        <v>44435</v>
      </c>
      <c r="B226" s="182" t="s">
        <v>733</v>
      </c>
      <c r="C226" s="100" t="s">
        <v>734</v>
      </c>
      <c r="D226" s="187" t="s">
        <v>415</v>
      </c>
      <c r="E226" s="161"/>
      <c r="F226" s="188">
        <v>2346.25</v>
      </c>
    </row>
    <row r="227" spans="1:6" ht="18" x14ac:dyDescent="0.25">
      <c r="A227" s="284"/>
      <c r="B227" s="285"/>
      <c r="C227" s="286"/>
      <c r="D227" s="287"/>
      <c r="E227" s="288"/>
      <c r="F227" s="289"/>
    </row>
    <row r="228" spans="1:6" ht="18" x14ac:dyDescent="0.25">
      <c r="A228" s="151"/>
      <c r="B228" s="152"/>
      <c r="C228" s="153"/>
      <c r="D228" s="153"/>
      <c r="E228" s="392" t="s">
        <v>17</v>
      </c>
      <c r="F228" s="393">
        <f>SUM(F57:F227)</f>
        <v>284615.39</v>
      </c>
    </row>
    <row r="229" spans="1:6" ht="18" x14ac:dyDescent="0.2">
      <c r="A229" s="240"/>
      <c r="B229" s="21"/>
      <c r="C229" s="21"/>
      <c r="D229" s="21"/>
      <c r="E229" s="144"/>
      <c r="F229" s="207"/>
    </row>
    <row r="230" spans="1:6" ht="18" x14ac:dyDescent="0.2">
      <c r="A230" s="32"/>
      <c r="B230" s="33"/>
      <c r="C230" s="33"/>
      <c r="D230" s="33"/>
      <c r="E230" s="342"/>
      <c r="F230" s="207"/>
    </row>
    <row r="231" spans="1:6" ht="18" x14ac:dyDescent="0.2">
      <c r="A231" s="397" t="s">
        <v>28</v>
      </c>
      <c r="B231" s="398"/>
      <c r="C231" s="398"/>
      <c r="D231" s="398"/>
      <c r="E231" s="453"/>
    </row>
    <row r="232" spans="1:6" ht="54" x14ac:dyDescent="0.2">
      <c r="A232" s="16" t="s">
        <v>12</v>
      </c>
      <c r="B232" s="15" t="s">
        <v>13</v>
      </c>
      <c r="C232" s="15" t="s">
        <v>14</v>
      </c>
      <c r="D232" s="16" t="s">
        <v>21</v>
      </c>
      <c r="E232" s="290" t="s">
        <v>22</v>
      </c>
    </row>
    <row r="233" spans="1:6" ht="30" x14ac:dyDescent="0.25">
      <c r="A233" s="337">
        <v>44413</v>
      </c>
      <c r="B233" s="338" t="s">
        <v>169</v>
      </c>
      <c r="C233" s="339" t="s">
        <v>273</v>
      </c>
      <c r="D233" s="390" t="s">
        <v>869</v>
      </c>
      <c r="E233" s="391">
        <v>154421.54999999999</v>
      </c>
    </row>
    <row r="234" spans="1:6" ht="37.5" x14ac:dyDescent="0.25">
      <c r="A234" s="337">
        <v>44414</v>
      </c>
      <c r="B234" s="322" t="s">
        <v>870</v>
      </c>
      <c r="C234" s="339" t="s">
        <v>871</v>
      </c>
      <c r="D234" s="338" t="s">
        <v>872</v>
      </c>
      <c r="E234" s="321">
        <v>912.79</v>
      </c>
    </row>
    <row r="235" spans="1:6" ht="31.5" x14ac:dyDescent="0.25">
      <c r="A235" s="318">
        <v>44414</v>
      </c>
      <c r="B235" s="319" t="s">
        <v>873</v>
      </c>
      <c r="C235" s="320" t="s">
        <v>871</v>
      </c>
      <c r="D235" s="323" t="s">
        <v>872</v>
      </c>
      <c r="E235" s="321">
        <v>912.79</v>
      </c>
    </row>
    <row r="236" spans="1:6" ht="18.75" x14ac:dyDescent="0.25">
      <c r="A236" s="292">
        <v>44414</v>
      </c>
      <c r="B236" s="302" t="s">
        <v>874</v>
      </c>
      <c r="C236" s="324" t="s">
        <v>875</v>
      </c>
      <c r="D236" s="325" t="s">
        <v>804</v>
      </c>
      <c r="E236" s="326">
        <v>3995.15</v>
      </c>
    </row>
    <row r="237" spans="1:6" ht="37.5" x14ac:dyDescent="0.25">
      <c r="A237" s="297">
        <v>44414</v>
      </c>
      <c r="B237" s="298" t="s">
        <v>169</v>
      </c>
      <c r="C237" s="298" t="s">
        <v>838</v>
      </c>
      <c r="D237" s="327" t="s">
        <v>876</v>
      </c>
      <c r="E237" s="327">
        <v>548.62</v>
      </c>
    </row>
    <row r="238" spans="1:6" ht="37.5" x14ac:dyDescent="0.25">
      <c r="A238" s="297">
        <v>44414</v>
      </c>
      <c r="B238" s="300" t="s">
        <v>169</v>
      </c>
      <c r="C238" s="301" t="s">
        <v>821</v>
      </c>
      <c r="D238" s="327" t="s">
        <v>876</v>
      </c>
      <c r="E238" s="327">
        <v>333.36</v>
      </c>
    </row>
    <row r="239" spans="1:6" ht="37.5" x14ac:dyDescent="0.25">
      <c r="A239" s="292">
        <v>44414</v>
      </c>
      <c r="B239" s="298" t="s">
        <v>169</v>
      </c>
      <c r="C239" s="303" t="s">
        <v>821</v>
      </c>
      <c r="D239" s="328" t="s">
        <v>876</v>
      </c>
      <c r="E239" s="329">
        <v>333.36</v>
      </c>
    </row>
    <row r="240" spans="1:6" ht="37.5" x14ac:dyDescent="0.25">
      <c r="A240" s="292">
        <v>44414</v>
      </c>
      <c r="B240" s="305" t="s">
        <v>874</v>
      </c>
      <c r="C240" s="306" t="s">
        <v>822</v>
      </c>
      <c r="D240" s="327" t="s">
        <v>876</v>
      </c>
      <c r="E240" s="330">
        <v>572.79999999999995</v>
      </c>
    </row>
    <row r="241" spans="1:5" ht="18.75" x14ac:dyDescent="0.25">
      <c r="A241" s="292">
        <v>44414</v>
      </c>
      <c r="B241" s="305" t="s">
        <v>169</v>
      </c>
      <c r="C241" s="306" t="s">
        <v>877</v>
      </c>
      <c r="D241" s="328" t="s">
        <v>804</v>
      </c>
      <c r="E241" s="330">
        <v>2733.55</v>
      </c>
    </row>
    <row r="242" spans="1:5" ht="18.75" x14ac:dyDescent="0.25">
      <c r="A242" s="292">
        <v>44414</v>
      </c>
      <c r="B242" s="305" t="s">
        <v>169</v>
      </c>
      <c r="C242" s="305" t="s">
        <v>878</v>
      </c>
      <c r="D242" s="311" t="s">
        <v>804</v>
      </c>
      <c r="E242" s="326">
        <v>3725.11</v>
      </c>
    </row>
    <row r="243" spans="1:5" ht="18.75" x14ac:dyDescent="0.25">
      <c r="A243" s="292">
        <v>44414</v>
      </c>
      <c r="B243" s="305" t="s">
        <v>169</v>
      </c>
      <c r="C243" s="310" t="s">
        <v>879</v>
      </c>
      <c r="D243" s="311" t="s">
        <v>804</v>
      </c>
      <c r="E243" s="326">
        <v>2361.91</v>
      </c>
    </row>
    <row r="244" spans="1:5" ht="18.75" x14ac:dyDescent="0.25">
      <c r="A244" s="292">
        <v>44414</v>
      </c>
      <c r="B244" s="305" t="s">
        <v>169</v>
      </c>
      <c r="C244" s="298" t="s">
        <v>880</v>
      </c>
      <c r="D244" s="311" t="s">
        <v>881</v>
      </c>
      <c r="E244" s="327">
        <v>1240.8900000000001</v>
      </c>
    </row>
    <row r="245" spans="1:5" ht="18.75" x14ac:dyDescent="0.25">
      <c r="A245" s="292">
        <v>44417</v>
      </c>
      <c r="B245" s="300" t="s">
        <v>169</v>
      </c>
      <c r="C245" s="300" t="s">
        <v>882</v>
      </c>
      <c r="D245" s="311" t="s">
        <v>883</v>
      </c>
      <c r="E245" s="327">
        <v>1308.43</v>
      </c>
    </row>
    <row r="246" spans="1:5" ht="18.75" x14ac:dyDescent="0.25">
      <c r="A246" s="331">
        <v>44417</v>
      </c>
      <c r="B246" s="332" t="s">
        <v>169</v>
      </c>
      <c r="C246" s="332" t="s">
        <v>880</v>
      </c>
      <c r="D246" s="333" t="s">
        <v>884</v>
      </c>
      <c r="E246" s="334">
        <v>1466.5</v>
      </c>
    </row>
    <row r="247" spans="1:5" ht="18.75" x14ac:dyDescent="0.25">
      <c r="A247" s="312">
        <v>44417</v>
      </c>
      <c r="B247" s="298" t="s">
        <v>169</v>
      </c>
      <c r="C247" s="298" t="s">
        <v>885</v>
      </c>
      <c r="D247" s="335" t="s">
        <v>886</v>
      </c>
      <c r="E247" s="336">
        <v>1573.73</v>
      </c>
    </row>
    <row r="248" spans="1:5" ht="18.75" x14ac:dyDescent="0.25">
      <c r="A248" s="312">
        <v>44418</v>
      </c>
      <c r="B248" s="298" t="s">
        <v>887</v>
      </c>
      <c r="C248" s="298" t="s">
        <v>888</v>
      </c>
      <c r="D248" s="335" t="s">
        <v>889</v>
      </c>
      <c r="E248" s="336">
        <v>7468.17</v>
      </c>
    </row>
    <row r="249" spans="1:5" ht="18.75" x14ac:dyDescent="0.25">
      <c r="A249" s="312">
        <v>44418</v>
      </c>
      <c r="B249" s="298" t="s">
        <v>890</v>
      </c>
      <c r="C249" s="298" t="s">
        <v>276</v>
      </c>
      <c r="D249" s="310" t="s">
        <v>891</v>
      </c>
      <c r="E249" s="317">
        <v>1451.69</v>
      </c>
    </row>
    <row r="250" spans="1:5" ht="18.75" x14ac:dyDescent="0.25">
      <c r="A250" s="312">
        <v>44420</v>
      </c>
      <c r="B250" s="298" t="s">
        <v>169</v>
      </c>
      <c r="C250" s="310" t="s">
        <v>892</v>
      </c>
      <c r="D250" s="310" t="s">
        <v>804</v>
      </c>
      <c r="E250" s="316">
        <v>1870.55</v>
      </c>
    </row>
    <row r="251" spans="1:5" ht="37.5" x14ac:dyDescent="0.25">
      <c r="A251" s="312">
        <v>44421</v>
      </c>
      <c r="B251" s="298" t="s">
        <v>169</v>
      </c>
      <c r="C251" s="298" t="s">
        <v>893</v>
      </c>
      <c r="D251" s="338" t="s">
        <v>869</v>
      </c>
      <c r="E251" s="317">
        <v>248.45</v>
      </c>
    </row>
    <row r="252" spans="1:5" ht="18.75" x14ac:dyDescent="0.25">
      <c r="A252" s="312">
        <v>44424</v>
      </c>
      <c r="B252" s="298" t="s">
        <v>894</v>
      </c>
      <c r="C252" s="298" t="s">
        <v>895</v>
      </c>
      <c r="D252" s="310" t="s">
        <v>896</v>
      </c>
      <c r="E252" s="317">
        <v>1399.22</v>
      </c>
    </row>
    <row r="253" spans="1:5" ht="18.75" x14ac:dyDescent="0.25">
      <c r="A253" s="312">
        <v>44426</v>
      </c>
      <c r="B253" s="298" t="s">
        <v>209</v>
      </c>
      <c r="C253" s="298" t="s">
        <v>41</v>
      </c>
      <c r="D253" s="298" t="s">
        <v>897</v>
      </c>
      <c r="E253" s="317">
        <v>2049.08</v>
      </c>
    </row>
    <row r="254" spans="1:5" ht="18.75" x14ac:dyDescent="0.25">
      <c r="A254" s="312">
        <v>44426</v>
      </c>
      <c r="B254" s="298" t="s">
        <v>898</v>
      </c>
      <c r="C254" s="298" t="s">
        <v>899</v>
      </c>
      <c r="D254" s="310" t="s">
        <v>900</v>
      </c>
      <c r="E254" s="317">
        <v>1055.31</v>
      </c>
    </row>
    <row r="255" spans="1:5" ht="18.75" x14ac:dyDescent="0.25">
      <c r="A255" s="312">
        <v>44433</v>
      </c>
      <c r="B255" s="298" t="s">
        <v>209</v>
      </c>
      <c r="C255" s="298" t="s">
        <v>41</v>
      </c>
      <c r="D255" s="310" t="s">
        <v>901</v>
      </c>
      <c r="E255" s="317">
        <v>10990.29</v>
      </c>
    </row>
    <row r="256" spans="1:5" ht="18" x14ac:dyDescent="0.2">
      <c r="A256" s="24"/>
      <c r="B256" s="29"/>
      <c r="C256" s="29"/>
      <c r="D256" s="29"/>
      <c r="E256" s="30"/>
    </row>
    <row r="257" spans="1:5" ht="18" x14ac:dyDescent="0.2">
      <c r="A257" s="24"/>
      <c r="B257" s="29"/>
      <c r="C257" s="29"/>
      <c r="D257" s="29"/>
      <c r="E257" s="30"/>
    </row>
    <row r="258" spans="1:5" ht="18" x14ac:dyDescent="0.2">
      <c r="A258" s="27"/>
      <c r="B258" s="26"/>
      <c r="C258" s="26"/>
      <c r="D258" s="26"/>
      <c r="E258" s="23"/>
    </row>
    <row r="259" spans="1:5" ht="18" x14ac:dyDescent="0.2">
      <c r="A259" s="400" t="s">
        <v>17</v>
      </c>
      <c r="B259" s="401"/>
      <c r="C259" s="401"/>
      <c r="D259" s="402"/>
      <c r="E259" s="17">
        <f>SUM(E233:E258)</f>
        <v>202973.29999999996</v>
      </c>
    </row>
    <row r="260" spans="1:5" ht="18" x14ac:dyDescent="0.2">
      <c r="A260" s="32"/>
      <c r="B260" s="33"/>
      <c r="C260" s="33"/>
      <c r="D260" s="33"/>
      <c r="E260" s="18"/>
    </row>
    <row r="261" spans="1:5" ht="18" x14ac:dyDescent="0.2">
      <c r="A261" s="423"/>
      <c r="B261" s="423"/>
      <c r="C261" s="423"/>
      <c r="D261" s="423"/>
      <c r="E261" s="423"/>
    </row>
    <row r="262" spans="1:5" ht="18" x14ac:dyDescent="0.2">
      <c r="A262" s="424" t="s">
        <v>23</v>
      </c>
      <c r="B262" s="425"/>
      <c r="C262" s="8">
        <f>D13+D14+D15+D16</f>
        <v>1247427.54</v>
      </c>
      <c r="D262" s="426"/>
      <c r="E262" s="427"/>
    </row>
    <row r="263" spans="1:5" ht="18" x14ac:dyDescent="0.2">
      <c r="A263" s="424" t="s">
        <v>24</v>
      </c>
      <c r="B263" s="425"/>
      <c r="C263" s="9">
        <f>E35+E54+F228+E259</f>
        <v>1208277.55</v>
      </c>
      <c r="D263" s="426"/>
      <c r="E263" s="427"/>
    </row>
    <row r="264" spans="1:5" ht="18" x14ac:dyDescent="0.2">
      <c r="A264" s="449" t="s">
        <v>25</v>
      </c>
      <c r="B264" s="450"/>
      <c r="C264" s="10">
        <f>C262-C263</f>
        <v>39149.989999999991</v>
      </c>
      <c r="D264" s="426"/>
      <c r="E264" s="427"/>
    </row>
    <row r="265" spans="1:5" x14ac:dyDescent="0.2">
      <c r="A265" s="14"/>
      <c r="B265" s="14"/>
      <c r="C265" s="14"/>
      <c r="D265" s="14"/>
      <c r="E265" s="2"/>
    </row>
    <row r="266" spans="1:5" x14ac:dyDescent="0.2">
      <c r="A266" s="14"/>
      <c r="B266" s="14"/>
      <c r="C266" s="14"/>
      <c r="D266" s="14"/>
      <c r="E266" s="2"/>
    </row>
  </sheetData>
  <mergeCells count="26">
    <mergeCell ref="A261:E261"/>
    <mergeCell ref="A262:B262"/>
    <mergeCell ref="D262:E264"/>
    <mergeCell ref="A263:B263"/>
    <mergeCell ref="A264:B264"/>
    <mergeCell ref="A54:D54"/>
    <mergeCell ref="A55:E55"/>
    <mergeCell ref="A56:E56"/>
    <mergeCell ref="A231:E231"/>
    <mergeCell ref="A259:D259"/>
    <mergeCell ref="A37:E37"/>
    <mergeCell ref="A8:E8"/>
    <mergeCell ref="A9:E9"/>
    <mergeCell ref="A10:E10"/>
    <mergeCell ref="A11:D11"/>
    <mergeCell ref="E11:E17"/>
    <mergeCell ref="A12:B12"/>
    <mergeCell ref="A13:B13"/>
    <mergeCell ref="A14:B14"/>
    <mergeCell ref="A15:B15"/>
    <mergeCell ref="A16:B16"/>
    <mergeCell ref="A17:C17"/>
    <mergeCell ref="A18:E18"/>
    <mergeCell ref="A19:E19"/>
    <mergeCell ref="A35:D35"/>
    <mergeCell ref="A36:E3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JUNHO 2021</vt:lpstr>
      <vt:lpstr>JULHO 2021</vt:lpstr>
      <vt:lpstr>AGOSTO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2021-09-27T12:14:49Z</cp:lastPrinted>
  <dcterms:created xsi:type="dcterms:W3CDTF">2018-03-12T15:27:44Z</dcterms:created>
  <dcterms:modified xsi:type="dcterms:W3CDTF">2021-09-27T12:15:31Z</dcterms:modified>
</cp:coreProperties>
</file>